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m\Desktop\EPECON\Tehosimuloinnit\"/>
    </mc:Choice>
  </mc:AlternateContent>
  <xr:revisionPtr revIDLastSave="0" documentId="11_C726F9CEB0F49176D29D49BC028D0D498DF52006" xr6:coauthVersionLast="47" xr6:coauthVersionMax="47" xr10:uidLastSave="{00000000-0000-0000-0000-000000000000}"/>
  <workbookProtection workbookAlgorithmName="SHA-512" workbookHashValue="K1XQqEidGYod7nr+r6cXgTlLAQBpDJKNADT5vdmKDD2Vd7PCI+17l6EKhD0Js5a1OEH8rhlo/j9jZgU3ZMhs0g==" workbookSaltValue="pjeCZJO8+4yMyltlU676HQ==" workbookSpinCount="100000" lockStructure="1"/>
  <bookViews>
    <workbookView xWindow="0" yWindow="0" windowWidth="14295" windowHeight="13605" xr2:uid="{00000000-000D-0000-FFFF-FFFF00000000}"/>
  </bookViews>
  <sheets>
    <sheet name="Modul Compact Plan Vertikal" sheetId="2" r:id="rId1"/>
    <sheet name="Blad1" sheetId="1" state="hidden" r:id="rId2"/>
  </sheets>
  <definedNames>
    <definedName name="_xlnm.Print_Area" localSheetId="0">'Modul Compact Plan Vertikal'!$B$1:$K$133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4" i="2" l="1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03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57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34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11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80" i="2"/>
  <c r="F26" i="2"/>
  <c r="E27" i="2"/>
  <c r="D26" i="2"/>
  <c r="D27" i="2"/>
  <c r="F27" i="2" l="1"/>
  <c r="E26" i="2"/>
  <c r="D118" i="2" l="1"/>
  <c r="D119" i="2"/>
  <c r="D95" i="2"/>
  <c r="D96" i="2"/>
  <c r="D72" i="2"/>
  <c r="D73" i="2"/>
  <c r="D49" i="2"/>
  <c r="D50" i="2"/>
  <c r="A5" i="2" l="1"/>
  <c r="E118" i="2" l="1"/>
  <c r="E119" i="2"/>
  <c r="E95" i="2"/>
  <c r="E96" i="2"/>
  <c r="E73" i="2"/>
  <c r="E72" i="2"/>
  <c r="F95" i="2" l="1"/>
  <c r="F96" i="2"/>
  <c r="F73" i="2"/>
  <c r="F72" i="2"/>
</calcChain>
</file>

<file path=xl/sharedStrings.xml><?xml version="1.0" encoding="utf-8"?>
<sst xmlns="http://schemas.openxmlformats.org/spreadsheetml/2006/main" count="126" uniqueCount="42">
  <si>
    <t>Versio:</t>
  </si>
  <si>
    <t>Modul Compact Plan Vertikal</t>
  </si>
  <si>
    <t>Menolämp.</t>
  </si>
  <si>
    <t>Paluulämp.</t>
  </si>
  <si>
    <t>Huonelämp.</t>
  </si>
  <si>
    <t>Pituus 200</t>
  </si>
  <si>
    <t>Teho (W)</t>
  </si>
  <si>
    <t>Korkeus (mm)</t>
  </si>
  <si>
    <t>MCPV10</t>
  </si>
  <si>
    <t>MCPV20</t>
  </si>
  <si>
    <t>MCPV30</t>
  </si>
  <si>
    <t>Pituus 300</t>
  </si>
  <si>
    <t>Pituus 400</t>
  </si>
  <si>
    <t>Pituus 500</t>
  </si>
  <si>
    <t>Pituus 600</t>
  </si>
  <si>
    <t>Stravent Oy pidättää oikeuden tehdä muutoksia tähän taulukkoon ilman erillistä ilmoitusta.</t>
  </si>
  <si>
    <t>Stravent Oy</t>
  </si>
  <si>
    <t>Puhelin:</t>
  </si>
  <si>
    <t>09 4241 3630</t>
  </si>
  <si>
    <t>Piispantilankuja 4</t>
  </si>
  <si>
    <t>Email:</t>
  </si>
  <si>
    <t>etunimi.sukunimi@stravent.fi</t>
  </si>
  <si>
    <t>02240 Espoo</t>
  </si>
  <si>
    <t>www:</t>
  </si>
  <si>
    <t>www.stravent.fi</t>
  </si>
  <si>
    <t>L200</t>
  </si>
  <si>
    <t xml:space="preserve">                        Höjd 200mm</t>
  </si>
  <si>
    <t>Höjd</t>
  </si>
  <si>
    <r>
      <t xml:space="preserve">Avgiven effekt (W) vid </t>
    </r>
    <r>
      <rPr>
        <sz val="10"/>
        <rFont val="Times New Roman"/>
        <family val="1"/>
      </rPr>
      <t>Δ</t>
    </r>
    <r>
      <rPr>
        <sz val="10"/>
        <rFont val="Arial"/>
        <family val="2"/>
      </rPr>
      <t>T:</t>
    </r>
  </si>
  <si>
    <t>(mm)</t>
  </si>
  <si>
    <t>75/65/20</t>
  </si>
  <si>
    <t>n-faktor</t>
  </si>
  <si>
    <t>L300</t>
  </si>
  <si>
    <t xml:space="preserve"> </t>
  </si>
  <si>
    <t xml:space="preserve">                          Höjd 300mm</t>
  </si>
  <si>
    <t>höjd</t>
  </si>
  <si>
    <t>L400</t>
  </si>
  <si>
    <t xml:space="preserve">                        Höjd 400mm</t>
  </si>
  <si>
    <t>L500</t>
  </si>
  <si>
    <t xml:space="preserve">                        Höjd 500mm</t>
  </si>
  <si>
    <t>L600</t>
  </si>
  <si>
    <t xml:space="preserve">                        Höjd 600mm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</si>
</sst>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16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12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b/>
      <sz val="17"/>
      <name val="Arial"/>
      <family val="2"/>
    </font>
    <font>
      <sz val="10"/>
      <color rgb="FFFF000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4" fillId="0" borderId="0"/>
    <xf numFmtId="0" fontId="14" fillId="0" borderId="0" applyNumberFormat="0" applyFill="0" applyBorder="0" applyAlignment="0" applyProtection="0"/>
  </cellStyleXfs>
  <cellXfs count="85">
    <xf numFmtId="0" fontId="0" fillId="0" borderId="0" xfId="0"/>
    <xf numFmtId="0" fontId="0" fillId="0" borderId="5" xfId="0" applyBorder="1"/>
    <xf numFmtId="1" fontId="0" fillId="0" borderId="7" xfId="0" applyNumberFormat="1" applyBorder="1"/>
    <xf numFmtId="1" fontId="0" fillId="0" borderId="0" xfId="0" applyNumberFormat="1"/>
    <xf numFmtId="0" fontId="3" fillId="0" borderId="0" xfId="0" applyFont="1" applyAlignment="1">
      <alignment horizontal="center" textRotation="90"/>
    </xf>
    <xf numFmtId="0" fontId="0" fillId="3" borderId="0" xfId="0" applyFill="1"/>
    <xf numFmtId="0" fontId="0" fillId="0" borderId="3" xfId="0" applyBorder="1"/>
    <xf numFmtId="0" fontId="0" fillId="0" borderId="10" xfId="0" applyBorder="1"/>
    <xf numFmtId="1" fontId="0" fillId="0" borderId="13" xfId="0" applyNumberFormat="1" applyBorder="1"/>
    <xf numFmtId="0" fontId="5" fillId="0" borderId="3" xfId="0" applyFont="1" applyBorder="1" applyAlignment="1">
      <alignment horizontal="center"/>
    </xf>
    <xf numFmtId="0" fontId="8" fillId="0" borderId="0" xfId="0" applyFont="1"/>
    <xf numFmtId="0" fontId="7" fillId="0" borderId="0" xfId="0" applyFont="1" applyAlignment="1" applyProtection="1">
      <alignment horizontal="left"/>
      <protection locked="0"/>
    </xf>
    <xf numFmtId="0" fontId="2" fillId="0" borderId="0" xfId="0" applyFont="1"/>
    <xf numFmtId="0" fontId="5" fillId="0" borderId="19" xfId="0" applyFont="1" applyBorder="1" applyAlignment="1">
      <alignment vertical="center"/>
    </xf>
    <xf numFmtId="0" fontId="7" fillId="3" borderId="20" xfId="0" applyFont="1" applyFill="1" applyBorder="1" applyAlignment="1" applyProtection="1">
      <alignment horizontal="left" vertical="center"/>
      <protection locked="0"/>
    </xf>
    <xf numFmtId="1" fontId="5" fillId="0" borderId="19" xfId="0" applyNumberFormat="1" applyFont="1" applyBorder="1" applyAlignment="1">
      <alignment vertical="center"/>
    </xf>
    <xf numFmtId="3" fontId="0" fillId="0" borderId="3" xfId="0" applyNumberFormat="1" applyBorder="1" applyProtection="1">
      <protection hidden="1"/>
    </xf>
    <xf numFmtId="0" fontId="9" fillId="0" borderId="0" xfId="0" applyFont="1"/>
    <xf numFmtId="1" fontId="5" fillId="0" borderId="0" xfId="0" applyNumberFormat="1" applyFont="1"/>
    <xf numFmtId="0" fontId="0" fillId="4" borderId="3" xfId="0" applyFill="1" applyBorder="1"/>
    <xf numFmtId="0" fontId="5" fillId="4" borderId="3" xfId="0" applyFont="1" applyFill="1" applyBorder="1"/>
    <xf numFmtId="1" fontId="5" fillId="4" borderId="3" xfId="0" applyNumberFormat="1" applyFont="1" applyFill="1" applyBorder="1" applyAlignment="1">
      <alignment horizontal="center"/>
    </xf>
    <xf numFmtId="0" fontId="0" fillId="0" borderId="21" xfId="0" applyBorder="1"/>
    <xf numFmtId="14" fontId="0" fillId="0" borderId="0" xfId="0" applyNumberFormat="1"/>
    <xf numFmtId="1" fontId="0" fillId="0" borderId="5" xfId="0" applyNumberFormat="1" applyBorder="1"/>
    <xf numFmtId="0" fontId="0" fillId="0" borderId="26" xfId="0" applyBorder="1" applyAlignment="1">
      <alignment horizontal="center"/>
    </xf>
    <xf numFmtId="0" fontId="0" fillId="0" borderId="15" xfId="0" applyBorder="1"/>
    <xf numFmtId="0" fontId="0" fillId="2" borderId="15" xfId="0" applyFill="1" applyBorder="1"/>
    <xf numFmtId="1" fontId="0" fillId="0" borderId="2" xfId="0" applyNumberFormat="1" applyBorder="1"/>
    <xf numFmtId="1" fontId="0" fillId="0" borderId="27" xfId="0" applyNumberFormat="1" applyBorder="1"/>
    <xf numFmtId="1" fontId="0" fillId="0" borderId="28" xfId="0" applyNumberFormat="1" applyBorder="1"/>
    <xf numFmtId="0" fontId="0" fillId="0" borderId="12" xfId="0" applyBorder="1"/>
    <xf numFmtId="0" fontId="0" fillId="0" borderId="7" xfId="0" applyBorder="1"/>
    <xf numFmtId="1" fontId="0" fillId="0" borderId="29" xfId="0" applyNumberFormat="1" applyBorder="1"/>
    <xf numFmtId="1" fontId="0" fillId="0" borderId="15" xfId="0" applyNumberFormat="1" applyBorder="1"/>
    <xf numFmtId="1" fontId="0" fillId="0" borderId="11" xfId="0" applyNumberFormat="1" applyBorder="1"/>
    <xf numFmtId="1" fontId="0" fillId="0" borderId="14" xfId="0" applyNumberFormat="1" applyBorder="1"/>
    <xf numFmtId="1" fontId="1" fillId="0" borderId="15" xfId="0" applyNumberFormat="1" applyFont="1" applyBorder="1"/>
    <xf numFmtId="1" fontId="1" fillId="0" borderId="11" xfId="0" applyNumberFormat="1" applyFont="1" applyBorder="1"/>
    <xf numFmtId="164" fontId="0" fillId="5" borderId="7" xfId="0" applyNumberFormat="1" applyFill="1" applyBorder="1"/>
    <xf numFmtId="164" fontId="0" fillId="5" borderId="28" xfId="0" applyNumberFormat="1" applyFill="1" applyBorder="1"/>
    <xf numFmtId="2" fontId="0" fillId="5" borderId="28" xfId="0" applyNumberFormat="1" applyFill="1" applyBorder="1"/>
    <xf numFmtId="2" fontId="0" fillId="5" borderId="5" xfId="0" applyNumberFormat="1" applyFill="1" applyBorder="1"/>
    <xf numFmtId="2" fontId="0" fillId="5" borderId="2" xfId="0" applyNumberFormat="1" applyFill="1" applyBorder="1"/>
    <xf numFmtId="1" fontId="0" fillId="0" borderId="12" xfId="0" applyNumberFormat="1" applyBorder="1"/>
    <xf numFmtId="1" fontId="0" fillId="0" borderId="1" xfId="0" applyNumberFormat="1" applyBorder="1"/>
    <xf numFmtId="1" fontId="0" fillId="0" borderId="6" xfId="0" applyNumberFormat="1" applyBorder="1"/>
    <xf numFmtId="0" fontId="5" fillId="0" borderId="0" xfId="0" applyFont="1"/>
    <xf numFmtId="0" fontId="1" fillId="0" borderId="0" xfId="0" applyFont="1"/>
    <xf numFmtId="2" fontId="0" fillId="0" borderId="0" xfId="0" applyNumberFormat="1"/>
    <xf numFmtId="0" fontId="0" fillId="4" borderId="15" xfId="0" applyFill="1" applyBorder="1"/>
    <xf numFmtId="0" fontId="0" fillId="0" borderId="11" xfId="0" applyBorder="1"/>
    <xf numFmtId="164" fontId="0" fillId="5" borderId="5" xfId="0" applyNumberFormat="1" applyFill="1" applyBorder="1"/>
    <xf numFmtId="1" fontId="5" fillId="0" borderId="0" xfId="0" applyNumberFormat="1" applyFont="1" applyAlignment="1">
      <alignment horizontal="left"/>
    </xf>
    <xf numFmtId="3" fontId="0" fillId="0" borderId="0" xfId="0" applyNumberFormat="1" applyProtection="1">
      <protection hidden="1"/>
    </xf>
    <xf numFmtId="3" fontId="5" fillId="0" borderId="0" xfId="0" applyNumberFormat="1" applyFont="1" applyProtection="1">
      <protection hidden="1"/>
    </xf>
    <xf numFmtId="4" fontId="5" fillId="0" borderId="0" xfId="0" applyNumberFormat="1" applyFont="1" applyProtection="1">
      <protection hidden="1"/>
    </xf>
    <xf numFmtId="165" fontId="0" fillId="0" borderId="0" xfId="0" applyNumberFormat="1" applyProtection="1">
      <protection hidden="1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Protection="1">
      <protection hidden="1"/>
    </xf>
    <xf numFmtId="0" fontId="10" fillId="0" borderId="0" xfId="0" applyFont="1"/>
    <xf numFmtId="0" fontId="1" fillId="0" borderId="23" xfId="0" applyFont="1" applyBorder="1" applyAlignment="1">
      <alignment horizontal="center"/>
    </xf>
    <xf numFmtId="1" fontId="11" fillId="0" borderId="0" xfId="0" applyNumberFormat="1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3" fillId="0" borderId="0" xfId="0" quotePrefix="1" applyFont="1" applyAlignment="1">
      <alignment horizontal="left" vertical="top"/>
    </xf>
    <xf numFmtId="0" fontId="15" fillId="0" borderId="0" xfId="2" applyFont="1"/>
    <xf numFmtId="0" fontId="5" fillId="0" borderId="0" xfId="0" applyFont="1" applyAlignment="1">
      <alignment horizontal="center"/>
    </xf>
    <xf numFmtId="0" fontId="9" fillId="4" borderId="3" xfId="0" applyFont="1" applyFill="1" applyBorder="1" applyAlignment="1">
      <alignment horizontal="center"/>
    </xf>
    <xf numFmtId="1" fontId="5" fillId="4" borderId="9" xfId="0" applyNumberFormat="1" applyFont="1" applyFill="1" applyBorder="1" applyAlignment="1">
      <alignment horizontal="center"/>
    </xf>
    <xf numFmtId="1" fontId="5" fillId="4" borderId="8" xfId="0" applyNumberFormat="1" applyFont="1" applyFill="1" applyBorder="1" applyAlignment="1">
      <alignment horizontal="center"/>
    </xf>
    <xf numFmtId="1" fontId="5" fillId="4" borderId="4" xfId="0" applyNumberFormat="1" applyFont="1" applyFill="1" applyBorder="1" applyAlignment="1">
      <alignment horizontal="center"/>
    </xf>
    <xf numFmtId="0" fontId="3" fillId="0" borderId="25" xfId="0" applyFont="1" applyBorder="1" applyAlignment="1">
      <alignment horizontal="center" textRotation="90"/>
    </xf>
    <xf numFmtId="0" fontId="3" fillId="0" borderId="23" xfId="0" applyFont="1" applyBorder="1" applyAlignment="1">
      <alignment horizontal="center" textRotation="90"/>
    </xf>
    <xf numFmtId="0" fontId="3" fillId="0" borderId="24" xfId="0" applyFont="1" applyBorder="1" applyAlignment="1">
      <alignment horizontal="center" textRotation="90"/>
    </xf>
    <xf numFmtId="0" fontId="1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5" fillId="0" borderId="16" xfId="0" applyFont="1" applyBorder="1" applyAlignment="1"/>
    <xf numFmtId="0" fontId="5" fillId="0" borderId="17" xfId="0" applyFont="1" applyBorder="1" applyAlignment="1"/>
    <xf numFmtId="0" fontId="5" fillId="0" borderId="0" xfId="0" applyFont="1" applyAlignment="1">
      <alignment horizontal="center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352425</xdr:colOff>
      <xdr:row>1</xdr:row>
      <xdr:rowOff>95250</xdr:rowOff>
    </xdr:from>
    <xdr:to>
      <xdr:col>7</xdr:col>
      <xdr:colOff>514350</xdr:colOff>
      <xdr:row>3</xdr:row>
      <xdr:rowOff>75565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8600" y="257175"/>
          <a:ext cx="1009650" cy="437515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123</xdr:row>
      <xdr:rowOff>85724</xdr:rowOff>
    </xdr:from>
    <xdr:to>
      <xdr:col>10</xdr:col>
      <xdr:colOff>260838</xdr:colOff>
      <xdr:row>127</xdr:row>
      <xdr:rowOff>38099</xdr:rowOff>
    </xdr:to>
    <xdr:pic>
      <xdr:nvPicPr>
        <xdr:cNvPr id="8" name="Kuva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3550" y="19183349"/>
          <a:ext cx="1384788" cy="600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tunimi.sukunimi@stravent.fi" TargetMode="External"/><Relationship Id="rId1" Type="http://schemas.openxmlformats.org/officeDocument/2006/relationships/hyperlink" Target="http://www.stravent.fi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9"/>
  <sheetViews>
    <sheetView showGridLines="0" tabSelected="1" topLeftCell="B1" zoomScaleNormal="100" workbookViewId="0">
      <pane ySplit="5" topLeftCell="B6" activePane="bottomLeft" state="frozen"/>
      <selection pane="bottomLeft" activeCell="F5" sqref="F5"/>
      <selection activeCell="B1" sqref="B1"/>
    </sheetView>
  </sheetViews>
  <sheetFormatPr defaultRowHeight="12.75"/>
  <cols>
    <col min="1" max="1" width="5.42578125" hidden="1" customWidth="1"/>
    <col min="2" max="2" width="4.42578125" customWidth="1"/>
    <col min="3" max="8" width="12.7109375" customWidth="1"/>
    <col min="10" max="10" width="10.140625" bestFit="1" customWidth="1"/>
  </cols>
  <sheetData>
    <row r="1" spans="1:10">
      <c r="I1" t="s">
        <v>0</v>
      </c>
      <c r="J1" s="23">
        <v>42076</v>
      </c>
    </row>
    <row r="3" spans="1:10" ht="23.25">
      <c r="C3" s="61" t="s">
        <v>1</v>
      </c>
      <c r="D3" s="10"/>
      <c r="E3" s="10"/>
      <c r="F3" s="10"/>
      <c r="G3" s="10"/>
      <c r="H3" s="10"/>
    </row>
    <row r="4" spans="1:10" ht="13.5" thickBot="1"/>
    <row r="5" spans="1:10" ht="24" customHeight="1" thickBot="1">
      <c r="A5" s="22">
        <f>((((D5+F5)/2)-H5)/50)^1.28</f>
        <v>0.52003622913483072</v>
      </c>
      <c r="C5" s="13" t="s">
        <v>2</v>
      </c>
      <c r="D5" s="14">
        <v>60</v>
      </c>
      <c r="E5" s="15" t="s">
        <v>3</v>
      </c>
      <c r="F5" s="14">
        <v>40</v>
      </c>
      <c r="G5" s="15" t="s">
        <v>4</v>
      </c>
      <c r="H5" s="14">
        <v>20</v>
      </c>
    </row>
    <row r="6" spans="1:10" ht="15.75">
      <c r="C6" s="12"/>
      <c r="D6" s="11"/>
      <c r="E6" s="3"/>
      <c r="F6" s="11"/>
      <c r="G6" s="3"/>
      <c r="H6" s="11"/>
    </row>
    <row r="7" spans="1:10">
      <c r="D7" s="3"/>
      <c r="E7" s="3"/>
      <c r="F7" s="3"/>
      <c r="G7" s="3"/>
      <c r="H7" s="3"/>
    </row>
    <row r="8" spans="1:10" ht="20.25">
      <c r="C8" s="70" t="s">
        <v>5</v>
      </c>
      <c r="D8" s="70"/>
      <c r="E8" s="70"/>
      <c r="F8" s="70"/>
      <c r="G8" s="17"/>
      <c r="H8" s="17"/>
    </row>
    <row r="9" spans="1:10">
      <c r="C9" s="19"/>
      <c r="D9" s="71" t="s">
        <v>6</v>
      </c>
      <c r="E9" s="72"/>
      <c r="F9" s="73"/>
      <c r="G9" s="18"/>
      <c r="H9" s="18"/>
    </row>
    <row r="10" spans="1:10">
      <c r="C10" s="20" t="s">
        <v>7</v>
      </c>
      <c r="D10" s="21" t="s">
        <v>8</v>
      </c>
      <c r="E10" s="21" t="s">
        <v>9</v>
      </c>
      <c r="F10" s="21" t="s">
        <v>10</v>
      </c>
    </row>
    <row r="11" spans="1:10">
      <c r="C11" s="9">
        <v>400</v>
      </c>
      <c r="D11" s="16">
        <f>Blad1!$C7*((('Modul Compact Plan Vertikal'!$D$5-'Modul Compact Plan Vertikal'!$F$5)/(LN(('Modul Compact Plan Vertikal'!$D$5-'Modul Compact Plan Vertikal'!$H$5)/('Modul Compact Plan Vertikal'!$F$5-'Modul Compact Plan Vertikal'!$H$5))))/49.8329)^Blad1!$D$13</f>
        <v>41.99044660055182</v>
      </c>
      <c r="E11" s="16">
        <f>Blad1!$E7*((('Modul Compact Plan Vertikal'!$D$5-'Modul Compact Plan Vertikal'!$F$5)/(LN(('Modul Compact Plan Vertikal'!$D$5-'Modul Compact Plan Vertikal'!$H$5)/('Modul Compact Plan Vertikal'!$F$5-'Modul Compact Plan Vertikal'!$H$5))))/49.8329)^Blad1!$F$13</f>
        <v>57.109143046974694</v>
      </c>
      <c r="F11" s="16">
        <f>Blad1!$G7*((('Modul Compact Plan Vertikal'!$D$5-'Modul Compact Plan Vertikal'!$F$5)/(LN(('Modul Compact Plan Vertikal'!$D$5-'Modul Compact Plan Vertikal'!$H$5)/('Modul Compact Plan Vertikal'!$F$5-'Modul Compact Plan Vertikal'!$H$5))))/49.8329)^Blad1!$H$13</f>
        <v>89.004255468516519</v>
      </c>
    </row>
    <row r="12" spans="1:10">
      <c r="C12" s="9">
        <v>500</v>
      </c>
      <c r="D12" s="16">
        <f>Blad1!$C8*((('Modul Compact Plan Vertikal'!$D$5-'Modul Compact Plan Vertikal'!$F$5)/(LN(('Modul Compact Plan Vertikal'!$D$5-'Modul Compact Plan Vertikal'!$H$5)/('Modul Compact Plan Vertikal'!$F$5-'Modul Compact Plan Vertikal'!$H$5))))/49.8329)^Blad1!$D$13</f>
        <v>53.626353489861359</v>
      </c>
      <c r="E12" s="16">
        <f>Blad1!$E8*((('Modul Compact Plan Vertikal'!$D$5-'Modul Compact Plan Vertikal'!$F$5)/(LN(('Modul Compact Plan Vertikal'!$D$5-'Modul Compact Plan Vertikal'!$H$5)/('Modul Compact Plan Vertikal'!$F$5-'Modul Compact Plan Vertikal'!$H$5))))/49.8329)^Blad1!$F$13</f>
        <v>74.141694482037323</v>
      </c>
      <c r="F12" s="16">
        <f>Blad1!$G8*((('Modul Compact Plan Vertikal'!$D$5-'Modul Compact Plan Vertikal'!$F$5)/(LN(('Modul Compact Plan Vertikal'!$D$5-'Modul Compact Plan Vertikal'!$H$5)/('Modul Compact Plan Vertikal'!$F$5-'Modul Compact Plan Vertikal'!$H$5))))/49.8329)^Blad1!$H$13</f>
        <v>114.08280258947974</v>
      </c>
    </row>
    <row r="13" spans="1:10">
      <c r="C13" s="9">
        <v>600</v>
      </c>
      <c r="D13" s="16">
        <f>Blad1!$C9*((('Modul Compact Plan Vertikal'!$D$5-'Modul Compact Plan Vertikal'!$F$5)/(LN(('Modul Compact Plan Vertikal'!$D$5-'Modul Compact Plan Vertikal'!$H$5)/('Modul Compact Plan Vertikal'!$F$5-'Modul Compact Plan Vertikal'!$H$5))))/49.8329)^Blad1!$D$13</f>
        <v>61.720897412859301</v>
      </c>
      <c r="E13" s="16">
        <f>Blad1!$E9*((('Modul Compact Plan Vertikal'!$D$5-'Modul Compact Plan Vertikal'!$F$5)/(LN(('Modul Compact Plan Vertikal'!$D$5-'Modul Compact Plan Vertikal'!$H$5)/('Modul Compact Plan Vertikal'!$F$5-'Modul Compact Plan Vertikal'!$H$5))))/49.8329)^Blad1!$F$13</f>
        <v>87.166586755908739</v>
      </c>
      <c r="F13" s="16">
        <f>Blad1!$G9*((('Modul Compact Plan Vertikal'!$D$5-'Modul Compact Plan Vertikal'!$F$5)/(LN(('Modul Compact Plan Vertikal'!$D$5-'Modul Compact Plan Vertikal'!$H$5)/('Modul Compact Plan Vertikal'!$F$5-'Modul Compact Plan Vertikal'!$H$5))))/49.8329)^Blad1!$H$13</f>
        <v>132.27704265762952</v>
      </c>
    </row>
    <row r="14" spans="1:10">
      <c r="C14" s="9">
        <v>700</v>
      </c>
      <c r="D14" s="16">
        <f>Blad1!$C10*((('Modul Compact Plan Vertikal'!$D$5-'Modul Compact Plan Vertikal'!$F$5)/(LN(('Modul Compact Plan Vertikal'!$D$5-'Modul Compact Plan Vertikal'!$H$5)/('Modul Compact Plan Vertikal'!$F$5-'Modul Compact Plan Vertikal'!$H$5))))/49.8329)^Blad1!$D$13</f>
        <v>74.368622292543577</v>
      </c>
      <c r="E14" s="16">
        <f>Blad1!$E10*((('Modul Compact Plan Vertikal'!$D$5-'Modul Compact Plan Vertikal'!$F$5)/(LN(('Modul Compact Plan Vertikal'!$D$5-'Modul Compact Plan Vertikal'!$H$5)/('Modul Compact Plan Vertikal'!$F$5-'Modul Compact Plan Vertikal'!$H$5))))/49.8329)^Blad1!$F$13</f>
        <v>118.22594525514059</v>
      </c>
      <c r="F14" s="16">
        <f>Blad1!$G10*((('Modul Compact Plan Vertikal'!$D$5-'Modul Compact Plan Vertikal'!$F$5)/(LN(('Modul Compact Plan Vertikal'!$D$5-'Modul Compact Plan Vertikal'!$H$5)/('Modul Compact Plan Vertikal'!$F$5-'Modul Compact Plan Vertikal'!$H$5))))/49.8329)^Blad1!$H$13</f>
        <v>158.33906221470895</v>
      </c>
    </row>
    <row r="15" spans="1:10">
      <c r="C15" s="9">
        <v>800</v>
      </c>
      <c r="D15" s="16">
        <f>Blad1!$C11*((('Modul Compact Plan Vertikal'!$D$5-'Modul Compact Plan Vertikal'!$F$5)/(LN(('Modul Compact Plan Vertikal'!$D$5-'Modul Compact Plan Vertikal'!$H$5)/('Modul Compact Plan Vertikal'!$F$5-'Modul Compact Plan Vertikal'!$H$5))))/49.8329)^Blad1!$D$13</f>
        <v>81.957257220354151</v>
      </c>
      <c r="E15" s="16">
        <f>Blad1!$E11*((('Modul Compact Plan Vertikal'!$D$5-'Modul Compact Plan Vertikal'!$F$5)/(LN(('Modul Compact Plan Vertikal'!$D$5-'Modul Compact Plan Vertikal'!$H$5)/('Modul Compact Plan Vertikal'!$F$5-'Modul Compact Plan Vertikal'!$H$5))))/49.8329)^Blad1!$F$13</f>
        <v>131.75179492416092</v>
      </c>
      <c r="F15" s="16">
        <f>Blad1!$G11*((('Modul Compact Plan Vertikal'!$D$5-'Modul Compact Plan Vertikal'!$F$5)/(LN(('Modul Compact Plan Vertikal'!$D$5-'Modul Compact Plan Vertikal'!$H$5)/('Modul Compact Plan Vertikal'!$F$5-'Modul Compact Plan Vertikal'!$H$5))))/49.8329)^Blad1!$H$13</f>
        <v>174.56635741062632</v>
      </c>
    </row>
    <row r="16" spans="1:10">
      <c r="C16" s="9">
        <v>900</v>
      </c>
      <c r="D16" s="16">
        <f>Blad1!$C12*((('Modul Compact Plan Vertikal'!$D$5-'Modul Compact Plan Vertikal'!$F$5)/(LN(('Modul Compact Plan Vertikal'!$D$5-'Modul Compact Plan Vertikal'!$H$5)/('Modul Compact Plan Vertikal'!$F$5-'Modul Compact Plan Vertikal'!$H$5))))/49.8329)^Blad1!$D$13</f>
        <v>94.099073104851058</v>
      </c>
      <c r="E16" s="16">
        <f>Blad1!$E12*((('Modul Compact Plan Vertikal'!$D$5-'Modul Compact Plan Vertikal'!$F$5)/(LN(('Modul Compact Plan Vertikal'!$D$5-'Modul Compact Plan Vertikal'!$H$5)/('Modul Compact Plan Vertikal'!$F$5-'Modul Compact Plan Vertikal'!$H$5))))/49.8329)^Blad1!$F$13</f>
        <v>151.79009073011696</v>
      </c>
      <c r="F16" s="16">
        <f>Blad1!$G12*((('Modul Compact Plan Vertikal'!$D$5-'Modul Compact Plan Vertikal'!$F$5)/(LN(('Modul Compact Plan Vertikal'!$D$5-'Modul Compact Plan Vertikal'!$H$5)/('Modul Compact Plan Vertikal'!$F$5-'Modul Compact Plan Vertikal'!$H$5))))/49.8329)^Blad1!$H$13</f>
        <v>201.61184940382194</v>
      </c>
    </row>
    <row r="17" spans="3:8">
      <c r="C17" s="9">
        <v>1000</v>
      </c>
      <c r="D17" s="16">
        <f>Blad1!$C13*((('Modul Compact Plan Vertikal'!$D$5-'Modul Compact Plan Vertikal'!$F$5)/(LN(('Modul Compact Plan Vertikal'!$D$5-'Modul Compact Plan Vertikal'!$H$5)/('Modul Compact Plan Vertikal'!$F$5-'Modul Compact Plan Vertikal'!$H$5))))/49.8329)^Blad1!$D$13</f>
        <v>102.193617027849</v>
      </c>
      <c r="E17" s="16">
        <f>Blad1!$E13*((('Modul Compact Plan Vertikal'!$D$5-'Modul Compact Plan Vertikal'!$F$5)/(LN(('Modul Compact Plan Vertikal'!$D$5-'Modul Compact Plan Vertikal'!$H$5)/('Modul Compact Plan Vertikal'!$F$5-'Modul Compact Plan Vertikal'!$H$5))))/49.8329)^Blad1!$F$13</f>
        <v>164.31402560883947</v>
      </c>
      <c r="F17" s="16">
        <f>Blad1!$G13*((('Modul Compact Plan Vertikal'!$D$5-'Modul Compact Plan Vertikal'!$F$5)/(LN(('Modul Compact Plan Vertikal'!$D$5-'Modul Compact Plan Vertikal'!$H$5)/('Modul Compact Plan Vertikal'!$F$5-'Modul Compact Plan Vertikal'!$H$5))))/49.8329)^Blad1!$H$13</f>
        <v>218.33088081779744</v>
      </c>
    </row>
    <row r="18" spans="3:8">
      <c r="C18" s="9">
        <v>1100</v>
      </c>
      <c r="D18" s="16">
        <f>Blad1!$C14*((('Modul Compact Plan Vertikal'!$D$5-'Modul Compact Plan Vertikal'!$F$5)/(LN(('Modul Compact Plan Vertikal'!$D$5-'Modul Compact Plan Vertikal'!$H$5)/('Modul Compact Plan Vertikal'!$F$5-'Modul Compact Plan Vertikal'!$H$5))))/49.8329)^Blad1!$D$13</f>
        <v>114.84134190753329</v>
      </c>
      <c r="E18" s="16">
        <f>Blad1!$E14*((('Modul Compact Plan Vertikal'!$D$5-'Modul Compact Plan Vertikal'!$F$5)/(LN(('Modul Compact Plan Vertikal'!$D$5-'Modul Compact Plan Vertikal'!$H$5)/('Modul Compact Plan Vertikal'!$F$5-'Modul Compact Plan Vertikal'!$H$5))))/49.8329)^Blad1!$F$13</f>
        <v>184.85327880994438</v>
      </c>
      <c r="F18" s="16">
        <f>Blad1!$G14*((('Modul Compact Plan Vertikal'!$D$5-'Modul Compact Plan Vertikal'!$F$5)/(LN(('Modul Compact Plan Vertikal'!$D$5-'Modul Compact Plan Vertikal'!$H$5)/('Modul Compact Plan Vertikal'!$F$5-'Modul Compact Plan Vertikal'!$H$5))))/49.8329)^Blad1!$H$13</f>
        <v>244.39290037487683</v>
      </c>
      <c r="H18" s="48"/>
    </row>
    <row r="19" spans="3:8">
      <c r="C19" s="9">
        <v>1200</v>
      </c>
      <c r="D19" s="16">
        <f>Blad1!$C15*((('Modul Compact Plan Vertikal'!$D$5-'Modul Compact Plan Vertikal'!$F$5)/(LN(('Modul Compact Plan Vertikal'!$D$5-'Modul Compact Plan Vertikal'!$H$5)/('Modul Compact Plan Vertikal'!$F$5-'Modul Compact Plan Vertikal'!$H$5))))/49.8329)^Blad1!$D$13</f>
        <v>122.93588583053123</v>
      </c>
      <c r="E19" s="16">
        <f>Blad1!$E15*((('Modul Compact Plan Vertikal'!$D$5-'Modul Compact Plan Vertikal'!$F$5)/(LN(('Modul Compact Plan Vertikal'!$D$5-'Modul Compact Plan Vertikal'!$H$5)/('Modul Compact Plan Vertikal'!$F$5-'Modul Compact Plan Vertikal'!$H$5))))/49.8329)^Blad1!$F$13</f>
        <v>197.87817108381583</v>
      </c>
      <c r="F19" s="16">
        <f>Blad1!$G15*((('Modul Compact Plan Vertikal'!$D$5-'Modul Compact Plan Vertikal'!$F$5)/(LN(('Modul Compact Plan Vertikal'!$D$5-'Modul Compact Plan Vertikal'!$H$5)/('Modul Compact Plan Vertikal'!$F$5-'Modul Compact Plan Vertikal'!$H$5))))/49.8329)^Blad1!$H$13</f>
        <v>261.60366800691042</v>
      </c>
    </row>
    <row r="20" spans="3:8">
      <c r="C20" s="9">
        <v>1300</v>
      </c>
      <c r="D20" s="16">
        <f>Blad1!$C16*((('Modul Compact Plan Vertikal'!$D$5-'Modul Compact Plan Vertikal'!$F$5)/(LN(('Modul Compact Plan Vertikal'!$D$5-'Modul Compact Plan Vertikal'!$H$5)/('Modul Compact Plan Vertikal'!$F$5-'Modul Compact Plan Vertikal'!$H$5))))/49.8329)^Blad1!$D$13</f>
        <v>133.05406573427865</v>
      </c>
      <c r="E20" s="16">
        <f>Blad1!$E16*((('Modul Compact Plan Vertikal'!$D$5-'Modul Compact Plan Vertikal'!$F$5)/(LN(('Modul Compact Plan Vertikal'!$D$5-'Modul Compact Plan Vertikal'!$H$5)/('Modul Compact Plan Vertikal'!$F$5-'Modul Compact Plan Vertikal'!$H$5))))/49.8329)^Blad1!$F$13</f>
        <v>214.40976512372956</v>
      </c>
      <c r="F20" s="16">
        <f>Blad1!$G16*((('Modul Compact Plan Vertikal'!$D$5-'Modul Compact Plan Vertikal'!$F$5)/(LN(('Modul Compact Plan Vertikal'!$D$5-'Modul Compact Plan Vertikal'!$H$5)/('Modul Compact Plan Vertikal'!$F$5-'Modul Compact Plan Vertikal'!$H$5))))/49.8329)^Blad1!$H$13</f>
        <v>283.24006160146695</v>
      </c>
    </row>
    <row r="21" spans="3:8">
      <c r="C21" s="9">
        <v>1400</v>
      </c>
      <c r="D21" s="16">
        <f>Blad1!$C17*((('Modul Compact Plan Vertikal'!$D$5-'Modul Compact Plan Vertikal'!$F$5)/(LN(('Modul Compact Plan Vertikal'!$D$5-'Modul Compact Plan Vertikal'!$H$5)/('Modul Compact Plan Vertikal'!$F$5-'Modul Compact Plan Vertikal'!$H$5))))/49.8329)^Blad1!$D$13</f>
        <v>143.17224563802608</v>
      </c>
      <c r="E21" s="16">
        <f>Blad1!$E17*((('Modul Compact Plan Vertikal'!$D$5-'Modul Compact Plan Vertikal'!$F$5)/(LN(('Modul Compact Plan Vertikal'!$D$5-'Modul Compact Plan Vertikal'!$H$5)/('Modul Compact Plan Vertikal'!$F$5-'Modul Compact Plan Vertikal'!$H$5))))/49.8329)^Blad1!$F$13</f>
        <v>230.94135916364328</v>
      </c>
      <c r="F21" s="16">
        <f>Blad1!$G17*((('Modul Compact Plan Vertikal'!$D$5-'Modul Compact Plan Vertikal'!$F$5)/(LN(('Modul Compact Plan Vertikal'!$D$5-'Modul Compact Plan Vertikal'!$H$5)/('Modul Compact Plan Vertikal'!$F$5-'Modul Compact Plan Vertikal'!$H$5))))/49.8329)^Blad1!$H$13</f>
        <v>304.87645519602341</v>
      </c>
    </row>
    <row r="22" spans="3:8">
      <c r="C22" s="9">
        <v>1600</v>
      </c>
      <c r="D22" s="16">
        <f>Blad1!$C18*((('Modul Compact Plan Vertikal'!$D$5-'Modul Compact Plan Vertikal'!$F$5)/(LN(('Modul Compact Plan Vertikal'!$D$5-'Modul Compact Plan Vertikal'!$H$5)/('Modul Compact Plan Vertikal'!$F$5-'Modul Compact Plan Vertikal'!$H$5))))/49.8329)^Blad1!$D$13</f>
        <v>171.50314936851888</v>
      </c>
      <c r="E22" s="16">
        <f>Blad1!$E18*((('Modul Compact Plan Vertikal'!$D$5-'Modul Compact Plan Vertikal'!$F$5)/(LN(('Modul Compact Plan Vertikal'!$D$5-'Modul Compact Plan Vertikal'!$H$5)/('Modul Compact Plan Vertikal'!$F$5-'Modul Compact Plan Vertikal'!$H$5))))/49.8329)^Blad1!$F$13</f>
        <v>276.52848212219322</v>
      </c>
      <c r="F22" s="16">
        <f>Blad1!$G18*((('Modul Compact Plan Vertikal'!$D$5-'Modul Compact Plan Vertikal'!$F$5)/(LN(('Modul Compact Plan Vertikal'!$D$5-'Modul Compact Plan Vertikal'!$H$5)/('Modul Compact Plan Vertikal'!$F$5-'Modul Compact Plan Vertikal'!$H$5))))/49.8329)^Blad1!$H$13</f>
        <v>364.86827379911193</v>
      </c>
    </row>
    <row r="23" spans="3:8">
      <c r="C23" s="9">
        <v>1800</v>
      </c>
      <c r="D23" s="16">
        <f>Blad1!$C19*((('Modul Compact Plan Vertikal'!$D$5-'Modul Compact Plan Vertikal'!$F$5)/(LN(('Modul Compact Plan Vertikal'!$D$5-'Modul Compact Plan Vertikal'!$H$5)/('Modul Compact Plan Vertikal'!$F$5-'Modul Compact Plan Vertikal'!$H$5))))/49.8329)^Blad1!$D$13</f>
        <v>184.15087424820317</v>
      </c>
      <c r="E23" s="16">
        <f>Blad1!$E19*((('Modul Compact Plan Vertikal'!$D$5-'Modul Compact Plan Vertikal'!$F$5)/(LN(('Modul Compact Plan Vertikal'!$D$5-'Modul Compact Plan Vertikal'!$H$5)/('Modul Compact Plan Vertikal'!$F$5-'Modul Compact Plan Vertikal'!$H$5))))/49.8329)^Blad1!$F$13</f>
        <v>296.56677792814929</v>
      </c>
      <c r="F23" s="16">
        <f>Blad1!$G19*((('Modul Compact Plan Vertikal'!$D$5-'Modul Compact Plan Vertikal'!$F$5)/(LN(('Modul Compact Plan Vertikal'!$D$5-'Modul Compact Plan Vertikal'!$H$5)/('Modul Compact Plan Vertikal'!$F$5-'Modul Compact Plan Vertikal'!$H$5))))/49.8329)^Blad1!$H$13</f>
        <v>390.93029335619133</v>
      </c>
    </row>
    <row r="24" spans="3:8">
      <c r="C24" s="9">
        <v>2000</v>
      </c>
      <c r="D24" s="16">
        <f>Blad1!$C20*((('Modul Compact Plan Vertikal'!$D$5-'Modul Compact Plan Vertikal'!$F$5)/(LN(('Modul Compact Plan Vertikal'!$D$5-'Modul Compact Plan Vertikal'!$H$5)/('Modul Compact Plan Vertikal'!$F$5-'Modul Compact Plan Vertikal'!$H$5))))/49.8329)^Blad1!$D$13</f>
        <v>204.387234055698</v>
      </c>
      <c r="E24" s="16">
        <f>Blad1!$E20*((('Modul Compact Plan Vertikal'!$D$5-'Modul Compact Plan Vertikal'!$F$5)/(LN(('Modul Compact Plan Vertikal'!$D$5-'Modul Compact Plan Vertikal'!$H$5)/('Modul Compact Plan Vertikal'!$F$5-'Modul Compact Plan Vertikal'!$H$5))))/49.8329)^Blad1!$F$13</f>
        <v>329.62996600797675</v>
      </c>
      <c r="F24" s="16">
        <f>Blad1!$G20*((('Modul Compact Plan Vertikal'!$D$5-'Modul Compact Plan Vertikal'!$F$5)/(LN(('Modul Compact Plan Vertikal'!$D$5-'Modul Compact Plan Vertikal'!$H$5)/('Modul Compact Plan Vertikal'!$F$5-'Modul Compact Plan Vertikal'!$H$5))))/49.8329)^Blad1!$H$13</f>
        <v>434.20308054530432</v>
      </c>
    </row>
    <row r="25" spans="3:8">
      <c r="C25" s="9">
        <v>2300</v>
      </c>
      <c r="D25" s="16">
        <f>Blad1!$C21*((('Modul Compact Plan Vertikal'!$D$5-'Modul Compact Plan Vertikal'!$F$5)/(LN(('Modul Compact Plan Vertikal'!$D$5-'Modul Compact Plan Vertikal'!$H$5)/('Modul Compact Plan Vertikal'!$F$5-'Modul Compact Plan Vertikal'!$H$5))))/49.8329)^Blad1!$D$13</f>
        <v>224.62359386319287</v>
      </c>
      <c r="E25" s="16">
        <f>Blad1!$E21*((('Modul Compact Plan Vertikal'!$D$5-'Modul Compact Plan Vertikal'!$F$5)/(LN(('Modul Compact Plan Vertikal'!$D$5-'Modul Compact Plan Vertikal'!$H$5)/('Modul Compact Plan Vertikal'!$F$5-'Modul Compact Plan Vertikal'!$H$5))))/49.8329)^Blad1!$F$13</f>
        <v>379.22474812771793</v>
      </c>
      <c r="F25" s="16">
        <f>Blad1!$G21*((('Modul Compact Plan Vertikal'!$D$5-'Modul Compact Plan Vertikal'!$F$5)/(LN(('Modul Compact Plan Vertikal'!$D$5-'Modul Compact Plan Vertikal'!$H$5)/('Modul Compact Plan Vertikal'!$F$5-'Modul Compact Plan Vertikal'!$H$5))))/49.8329)^Blad1!$H$13</f>
        <v>535.50074146527345</v>
      </c>
    </row>
    <row r="26" spans="3:8" hidden="1">
      <c r="C26" s="9">
        <v>2600</v>
      </c>
      <c r="D26" s="16">
        <f>($C26/1000)*Blad1!$C$13*((('Modul Compact Plan Vertikal'!$D$5-'Modul Compact Plan Vertikal'!$F$5)/(LN(('Modul Compact Plan Vertikal'!$D$5-'Modul Compact Plan Vertikal'!$H$5)/('Modul Compact Plan Vertikal'!$F$5-'Modul Compact Plan Vertikal'!$H$5))))/49.8329)^Blad1!$D$13</f>
        <v>265.70340427240745</v>
      </c>
      <c r="E26" s="16">
        <f>($C26/1000)*Blad1!$E$13*((('Modul Compact Plan Vertikal'!$D$5-'Modul Compact Plan Vertikal'!$F$5)/(LN(('Modul Compact Plan Vertikal'!$D$5-'Modul Compact Plan Vertikal'!$H$5)/('Modul Compact Plan Vertikal'!$F$5-'Modul Compact Plan Vertikal'!$H$5))))/49.8329)^Blad1!$F$13</f>
        <v>427.21646658298266</v>
      </c>
      <c r="F26" s="16">
        <f>($C26/1000)*Blad1!$G$13*((('Modul Compact Plan Vertikal'!$D$5-'Modul Compact Plan Vertikal'!$F$5)/(LN(('Modul Compact Plan Vertikal'!$D$5-'Modul Compact Plan Vertikal'!$H$5)/('Modul Compact Plan Vertikal'!$F$5-'Modul Compact Plan Vertikal'!$H$5))))/49.8329)^Blad1!$H$13</f>
        <v>567.66029012627337</v>
      </c>
    </row>
    <row r="27" spans="3:8" hidden="1">
      <c r="C27" s="9">
        <v>3000</v>
      </c>
      <c r="D27" s="16">
        <f>($C27/1000)*Blad1!$C$13*((('Modul Compact Plan Vertikal'!$D$5-'Modul Compact Plan Vertikal'!$F$5)/(LN(('Modul Compact Plan Vertikal'!$D$5-'Modul Compact Plan Vertikal'!$H$5)/('Modul Compact Plan Vertikal'!$F$5-'Modul Compact Plan Vertikal'!$H$5))))/49.8329)^Blad1!$D$13</f>
        <v>306.58085108354703</v>
      </c>
      <c r="E27" s="16">
        <f>($C27/1000)*Blad1!$E$13*((('Modul Compact Plan Vertikal'!$D$5-'Modul Compact Plan Vertikal'!$F$5)/(LN(('Modul Compact Plan Vertikal'!$D$5-'Modul Compact Plan Vertikal'!$H$5)/('Modul Compact Plan Vertikal'!$F$5-'Modul Compact Plan Vertikal'!$H$5))))/49.8329)^Blad1!$F$13</f>
        <v>492.94207682651842</v>
      </c>
      <c r="F27" s="16">
        <f>($C27/1000)*Blad1!$G$13*((('Modul Compact Plan Vertikal'!$D$5-'Modul Compact Plan Vertikal'!$F$5)/(LN(('Modul Compact Plan Vertikal'!$D$5-'Modul Compact Plan Vertikal'!$H$5)/('Modul Compact Plan Vertikal'!$F$5-'Modul Compact Plan Vertikal'!$H$5))))/49.8329)^Blad1!$H$13</f>
        <v>654.99264245339225</v>
      </c>
    </row>
    <row r="31" spans="3:8" ht="20.25">
      <c r="C31" s="70" t="s">
        <v>11</v>
      </c>
      <c r="D31" s="70"/>
      <c r="E31" s="70"/>
      <c r="F31" s="70"/>
      <c r="G31" s="17"/>
      <c r="H31" s="17"/>
    </row>
    <row r="32" spans="3:8">
      <c r="C32" s="19"/>
      <c r="D32" s="71" t="s">
        <v>6</v>
      </c>
      <c r="E32" s="72"/>
      <c r="F32" s="73"/>
      <c r="G32" s="18"/>
      <c r="H32" s="18"/>
    </row>
    <row r="33" spans="3:6">
      <c r="C33" s="20" t="s">
        <v>7</v>
      </c>
      <c r="D33" s="21" t="s">
        <v>8</v>
      </c>
      <c r="E33" s="21" t="s">
        <v>9</v>
      </c>
      <c r="F33" s="21" t="s">
        <v>10</v>
      </c>
    </row>
    <row r="34" spans="3:6">
      <c r="C34" s="9">
        <v>400</v>
      </c>
      <c r="D34" s="16">
        <f>Blad1!$C28*((('Modul Compact Plan Vertikal'!$D$5-'Modul Compact Plan Vertikal'!$F$5)/(LN(('Modul Compact Plan Vertikal'!$D$5-'Modul Compact Plan Vertikal'!$H$5)/('Modul Compact Plan Vertikal'!$F$5-'Modul Compact Plan Vertikal'!$H$5))))/49.8329)^Blad1!$D$34</f>
        <v>56.661807460985585</v>
      </c>
      <c r="E34" s="16">
        <f>Blad1!$E28*((('Modul Compact Plan Vertikal'!$D$5-'Modul Compact Plan Vertikal'!$F$5)/(LN(('Modul Compact Plan Vertikal'!$D$5-'Modul Compact Plan Vertikal'!$H$5)/('Modul Compact Plan Vertikal'!$F$5-'Modul Compact Plan Vertikal'!$H$5))))/49.8329)^Blad1!$F$34</f>
        <v>89.671373731653247</v>
      </c>
      <c r="F34" s="16">
        <f>Blad1!$G28*((('Modul Compact Plan Vertikal'!$D$5-'Modul Compact Plan Vertikal'!$F$5)/(LN(('Modul Compact Plan Vertikal'!$D$5-'Modul Compact Plan Vertikal'!$H$5)/('Modul Compact Plan Vertikal'!$F$5-'Modul Compact Plan Vertikal'!$H$5))))/49.8329)^Blad1!$H$34</f>
        <v>120.47537342423506</v>
      </c>
    </row>
    <row r="35" spans="3:6">
      <c r="C35" s="9">
        <v>500</v>
      </c>
      <c r="D35" s="16">
        <f>Blad1!$C29*((('Modul Compact Plan Vertikal'!$D$5-'Modul Compact Plan Vertikal'!$F$5)/(LN(('Modul Compact Plan Vertikal'!$D$5-'Modul Compact Plan Vertikal'!$H$5)/('Modul Compact Plan Vertikal'!$F$5-'Modul Compact Plan Vertikal'!$H$5))))/49.8329)^Blad1!$D$34</f>
        <v>72.850895306981471</v>
      </c>
      <c r="E35" s="16">
        <f>Blad1!$E29*((('Modul Compact Plan Vertikal'!$D$5-'Modul Compact Plan Vertikal'!$F$5)/(LN(('Modul Compact Plan Vertikal'!$D$5-'Modul Compact Plan Vertikal'!$H$5)/('Modul Compact Plan Vertikal'!$F$5-'Modul Compact Plan Vertikal'!$H$5))))/49.8329)^Blad1!$F$34</f>
        <v>115.22020088424719</v>
      </c>
      <c r="F35" s="16">
        <f>Blad1!$G29*((('Modul Compact Plan Vertikal'!$D$5-'Modul Compact Plan Vertikal'!$F$5)/(LN(('Modul Compact Plan Vertikal'!$D$5-'Modul Compact Plan Vertikal'!$H$5)/('Modul Compact Plan Vertikal'!$F$5-'Modul Compact Plan Vertikal'!$H$5))))/49.8329)^Blad1!$H$34</f>
        <v>154.89690868830223</v>
      </c>
    </row>
    <row r="36" spans="3:6">
      <c r="C36" s="9">
        <v>600</v>
      </c>
      <c r="D36" s="16">
        <f>Blad1!$C30*((('Modul Compact Plan Vertikal'!$D$5-'Modul Compact Plan Vertikal'!$F$5)/(LN(('Modul Compact Plan Vertikal'!$D$5-'Modul Compact Plan Vertikal'!$H$5)/('Modul Compact Plan Vertikal'!$F$5-'Modul Compact Plan Vertikal'!$H$5))))/49.8329)^Blad1!$D$34</f>
        <v>83.98089320110364</v>
      </c>
      <c r="E36" s="16">
        <f>Blad1!$E30*((('Modul Compact Plan Vertikal'!$D$5-'Modul Compact Plan Vertikal'!$F$5)/(LN(('Modul Compact Plan Vertikal'!$D$5-'Modul Compact Plan Vertikal'!$H$5)/('Modul Compact Plan Vertikal'!$F$5-'Modul Compact Plan Vertikal'!$H$5))))/49.8329)^Blad1!$F$34</f>
        <v>133.25466710960762</v>
      </c>
      <c r="F36" s="16">
        <f>Blad1!$G30*((('Modul Compact Plan Vertikal'!$D$5-'Modul Compact Plan Vertikal'!$F$5)/(LN(('Modul Compact Plan Vertikal'!$D$5-'Modul Compact Plan Vertikal'!$H$5)/('Modul Compact Plan Vertikal'!$F$5-'Modul Compact Plan Vertikal'!$H$5))))/49.8329)^Blad1!$H$34</f>
        <v>178.99198337314922</v>
      </c>
    </row>
    <row r="37" spans="3:6">
      <c r="C37" s="9">
        <v>700</v>
      </c>
      <c r="D37" s="16">
        <f>Blad1!$C31*((('Modul Compact Plan Vertikal'!$D$5-'Modul Compact Plan Vertikal'!$F$5)/(LN(('Modul Compact Plan Vertikal'!$D$5-'Modul Compact Plan Vertikal'!$H$5)/('Modul Compact Plan Vertikal'!$F$5-'Modul Compact Plan Vertikal'!$H$5))))/49.8329)^Blad1!$D$34</f>
        <v>100.67589004228689</v>
      </c>
      <c r="E37" s="16">
        <f>Blad1!$E31*((('Modul Compact Plan Vertikal'!$D$5-'Modul Compact Plan Vertikal'!$F$5)/(LN(('Modul Compact Plan Vertikal'!$D$5-'Modul Compact Plan Vertikal'!$H$5)/('Modul Compact Plan Vertikal'!$F$5-'Modul Compact Plan Vertikal'!$H$5))))/49.8329)^Blad1!$F$34</f>
        <v>159.30445165735046</v>
      </c>
      <c r="F37" s="16">
        <f>Blad1!$G31*((('Modul Compact Plan Vertikal'!$D$5-'Modul Compact Plan Vertikal'!$F$5)/(LN(('Modul Compact Plan Vertikal'!$D$5-'Modul Compact Plan Vertikal'!$H$5)/('Modul Compact Plan Vertikal'!$F$5-'Modul Compact Plan Vertikal'!$H$5))))/49.8329)^Blad1!$H$34</f>
        <v>214.3969910733326</v>
      </c>
    </row>
    <row r="38" spans="3:6">
      <c r="C38" s="9">
        <v>800</v>
      </c>
      <c r="D38" s="16">
        <f>Blad1!$C32*((('Modul Compact Plan Vertikal'!$D$5-'Modul Compact Plan Vertikal'!$F$5)/(LN(('Modul Compact Plan Vertikal'!$D$5-'Modul Compact Plan Vertikal'!$H$5)/('Modul Compact Plan Vertikal'!$F$5-'Modul Compact Plan Vertikal'!$H$5))))/49.8329)^Blad1!$D$34</f>
        <v>111.80588793640906</v>
      </c>
      <c r="E38" s="16">
        <f>Blad1!$E32*((('Modul Compact Plan Vertikal'!$D$5-'Modul Compact Plan Vertikal'!$F$5)/(LN(('Modul Compact Plan Vertikal'!$D$5-'Modul Compact Plan Vertikal'!$H$5)/('Modul Compact Plan Vertikal'!$F$5-'Modul Compact Plan Vertikal'!$H$5))))/49.8329)^Blad1!$F$34</f>
        <v>176.83796048756199</v>
      </c>
      <c r="F38" s="16">
        <f>Blad1!$G32*((('Modul Compact Plan Vertikal'!$D$5-'Modul Compact Plan Vertikal'!$F$5)/(LN(('Modul Compact Plan Vertikal'!$D$5-'Modul Compact Plan Vertikal'!$H$5)/('Modul Compact Plan Vertikal'!$F$5-'Modul Compact Plan Vertikal'!$H$5))))/49.8329)^Blad1!$H$34</f>
        <v>237.01685710400531</v>
      </c>
    </row>
    <row r="39" spans="3:6">
      <c r="C39" s="9">
        <v>900</v>
      </c>
      <c r="D39" s="16">
        <f>Blad1!$C33*((('Modul Compact Plan Vertikal'!$D$5-'Modul Compact Plan Vertikal'!$F$5)/(LN(('Modul Compact Plan Vertikal'!$D$5-'Modul Compact Plan Vertikal'!$H$5)/('Modul Compact Plan Vertikal'!$F$5-'Modul Compact Plan Vertikal'!$H$5))))/49.8329)^Blad1!$D$34</f>
        <v>77.909985258855187</v>
      </c>
      <c r="E39" s="16">
        <f>Blad1!$E33*((('Modul Compact Plan Vertikal'!$D$5-'Modul Compact Plan Vertikal'!$F$5)/(LN(('Modul Compact Plan Vertikal'!$D$5-'Modul Compact Plan Vertikal'!$H$5)/('Modul Compact Plan Vertikal'!$F$5-'Modul Compact Plan Vertikal'!$H$5))))/49.8329)^Blad1!$F$34</f>
        <v>203.38870243045372</v>
      </c>
      <c r="F39" s="16">
        <f>Blad1!$G33*((('Modul Compact Plan Vertikal'!$D$5-'Modul Compact Plan Vertikal'!$F$5)/(LN(('Modul Compact Plan Vertikal'!$D$5-'Modul Compact Plan Vertikal'!$H$5)/('Modul Compact Plan Vertikal'!$F$5-'Modul Compact Plan Vertikal'!$H$5))))/49.8329)^Blad1!$H$34</f>
        <v>272.42186480418866</v>
      </c>
    </row>
    <row r="40" spans="3:6">
      <c r="C40" s="9">
        <v>1000</v>
      </c>
      <c r="D40" s="16">
        <f>Blad1!$C34*((('Modul Compact Plan Vertikal'!$D$5-'Modul Compact Plan Vertikal'!$F$5)/(LN(('Modul Compact Plan Vertikal'!$D$5-'Modul Compact Plan Vertikal'!$H$5)/('Modul Compact Plan Vertikal'!$F$5-'Modul Compact Plan Vertikal'!$H$5))))/49.8329)^Blad1!$D$34</f>
        <v>138.61906468133975</v>
      </c>
      <c r="E40" s="16">
        <f>Blad1!$E34*((('Modul Compact Plan Vertikal'!$D$5-'Modul Compact Plan Vertikal'!$F$5)/(LN(('Modul Compact Plan Vertikal'!$D$5-'Modul Compact Plan Vertikal'!$H$5)/('Modul Compact Plan Vertikal'!$F$5-'Modul Compact Plan Vertikal'!$H$5))))/49.8329)^Blad1!$F$34</f>
        <v>220.42125386551635</v>
      </c>
      <c r="F40" s="16">
        <f>Blad1!$G34*((('Modul Compact Plan Vertikal'!$D$5-'Modul Compact Plan Vertikal'!$F$5)/(LN(('Modul Compact Plan Vertikal'!$D$5-'Modul Compact Plan Vertikal'!$H$5)/('Modul Compact Plan Vertikal'!$F$5-'Modul Compact Plan Vertikal'!$H$5))))/49.8329)^Blad1!$H$34</f>
        <v>296.02520327097761</v>
      </c>
    </row>
    <row r="41" spans="3:6">
      <c r="C41" s="9">
        <v>1100</v>
      </c>
      <c r="D41" s="16">
        <f>Blad1!$C35*((('Modul Compact Plan Vertikal'!$D$5-'Modul Compact Plan Vertikal'!$F$5)/(LN(('Modul Compact Plan Vertikal'!$D$5-'Modul Compact Plan Vertikal'!$H$5)/('Modul Compact Plan Vertikal'!$F$5-'Modul Compact Plan Vertikal'!$H$5))))/49.8329)^Blad1!$D$34</f>
        <v>155.31406152252299</v>
      </c>
      <c r="E41" s="16">
        <f>Blad1!$E35*((('Modul Compact Plan Vertikal'!$D$5-'Modul Compact Plan Vertikal'!$F$5)/(LN(('Modul Compact Plan Vertikal'!$D$5-'Modul Compact Plan Vertikal'!$H$5)/('Modul Compact Plan Vertikal'!$F$5-'Modul Compact Plan Vertikal'!$H$5))))/49.8329)^Blad1!$F$34</f>
        <v>246.47103841325921</v>
      </c>
      <c r="F41" s="16">
        <f>Blad1!$G35*((('Modul Compact Plan Vertikal'!$D$5-'Modul Compact Plan Vertikal'!$F$5)/(LN(('Modul Compact Plan Vertikal'!$D$5-'Modul Compact Plan Vertikal'!$H$5)/('Modul Compact Plan Vertikal'!$F$5-'Modul Compact Plan Vertikal'!$H$5))))/49.8329)^Blad1!$H$34</f>
        <v>331.43021097116093</v>
      </c>
    </row>
    <row r="42" spans="3:6">
      <c r="C42" s="9">
        <v>1200</v>
      </c>
      <c r="D42" s="16">
        <f>Blad1!$C36*((('Modul Compact Plan Vertikal'!$D$5-'Modul Compact Plan Vertikal'!$F$5)/(LN(('Modul Compact Plan Vertikal'!$D$5-'Modul Compact Plan Vertikal'!$H$5)/('Modul Compact Plan Vertikal'!$F$5-'Modul Compact Plan Vertikal'!$H$5))))/49.8329)^Blad1!$D$34</f>
        <v>166.94996841183254</v>
      </c>
      <c r="E42" s="16">
        <f>Blad1!$E36*((('Modul Compact Plan Vertikal'!$D$5-'Modul Compact Plan Vertikal'!$F$5)/(LN(('Modul Compact Plan Vertikal'!$D$5-'Modul Compact Plan Vertikal'!$H$5)/('Modul Compact Plan Vertikal'!$F$5-'Modul Compact Plan Vertikal'!$H$5))))/49.8329)^Blad1!$F$34</f>
        <v>264.00454724347071</v>
      </c>
      <c r="F42" s="16">
        <f>Blad1!$G36*((('Modul Compact Plan Vertikal'!$D$5-'Modul Compact Plan Vertikal'!$F$5)/(LN(('Modul Compact Plan Vertikal'!$D$5-'Modul Compact Plan Vertikal'!$H$5)/('Modul Compact Plan Vertikal'!$F$5-'Modul Compact Plan Vertikal'!$H$5))))/49.8329)^Blad1!$H$34</f>
        <v>355.03354943794989</v>
      </c>
    </row>
    <row r="43" spans="3:6">
      <c r="C43" s="9">
        <v>1300</v>
      </c>
      <c r="D43" s="16">
        <f>Blad1!$C37*((('Modul Compact Plan Vertikal'!$D$5-'Modul Compact Plan Vertikal'!$F$5)/(LN(('Modul Compact Plan Vertikal'!$D$5-'Modul Compact Plan Vertikal'!$H$5)/('Modul Compact Plan Vertikal'!$F$5-'Modul Compact Plan Vertikal'!$H$5))))/49.8329)^Blad1!$D$34</f>
        <v>180.60951128189157</v>
      </c>
      <c r="E43" s="16">
        <f>Blad1!$E37*((('Modul Compact Plan Vertikal'!$D$5-'Modul Compact Plan Vertikal'!$F$5)/(LN(('Modul Compact Plan Vertikal'!$D$5-'Modul Compact Plan Vertikal'!$H$5)/('Modul Compact Plan Vertikal'!$F$5-'Modul Compact Plan Vertikal'!$H$5))))/49.8329)^Blad1!$F$34</f>
        <v>286.04667263002239</v>
      </c>
      <c r="F43" s="16">
        <f>Blad1!$G37*((('Modul Compact Plan Vertikal'!$D$5-'Modul Compact Plan Vertikal'!$F$5)/(LN(('Modul Compact Plan Vertikal'!$D$5-'Modul Compact Plan Vertikal'!$H$5)/('Modul Compact Plan Vertikal'!$F$5-'Modul Compact Plan Vertikal'!$H$5))))/49.8329)^Blad1!$H$34</f>
        <v>384.0459863033779</v>
      </c>
    </row>
    <row r="44" spans="3:6">
      <c r="C44" s="9">
        <v>1400</v>
      </c>
      <c r="D44" s="16">
        <f>Blad1!$C38*((('Modul Compact Plan Vertikal'!$D$5-'Modul Compact Plan Vertikal'!$F$5)/(LN(('Modul Compact Plan Vertikal'!$D$5-'Modul Compact Plan Vertikal'!$H$5)/('Modul Compact Plan Vertikal'!$F$5-'Modul Compact Plan Vertikal'!$H$5))))/49.8329)^Blad1!$D$34</f>
        <v>194.26905415195057</v>
      </c>
      <c r="E44" s="16">
        <f>Blad1!$E38*((('Modul Compact Plan Vertikal'!$D$5-'Modul Compact Plan Vertikal'!$F$5)/(LN(('Modul Compact Plan Vertikal'!$D$5-'Modul Compact Plan Vertikal'!$H$5)/('Modul Compact Plan Vertikal'!$F$5-'Modul Compact Plan Vertikal'!$H$5))))/49.8329)^Blad1!$F$34</f>
        <v>307.58784062142507</v>
      </c>
      <c r="F44" s="16">
        <f>Blad1!$G38*((('Modul Compact Plan Vertikal'!$D$5-'Modul Compact Plan Vertikal'!$F$5)/(LN(('Modul Compact Plan Vertikal'!$D$5-'Modul Compact Plan Vertikal'!$H$5)/('Modul Compact Plan Vertikal'!$F$5-'Modul Compact Plan Vertikal'!$H$5))))/49.8329)^Blad1!$H$34</f>
        <v>413.55015938686404</v>
      </c>
    </row>
    <row r="45" spans="3:6">
      <c r="C45" s="9">
        <v>1600</v>
      </c>
      <c r="D45" s="16">
        <f>Blad1!$C39*((('Modul Compact Plan Vertikal'!$D$5-'Modul Compact Plan Vertikal'!$F$5)/(LN(('Modul Compact Plan Vertikal'!$D$5-'Modul Compact Plan Vertikal'!$H$5)/('Modul Compact Plan Vertikal'!$F$5-'Modul Compact Plan Vertikal'!$H$5))))/49.8329)^Blad1!$D$34</f>
        <v>221.58813989206863</v>
      </c>
      <c r="E45" s="16">
        <f>Blad1!$E39*((('Modul Compact Plan Vertikal'!$D$5-'Modul Compact Plan Vertikal'!$F$5)/(LN(('Modul Compact Plan Vertikal'!$D$5-'Modul Compact Plan Vertikal'!$H$5)/('Modul Compact Plan Vertikal'!$F$5-'Modul Compact Plan Vertikal'!$H$5))))/49.8329)^Blad1!$F$34</f>
        <v>351.17113399937949</v>
      </c>
      <c r="F45" s="16">
        <f>Blad1!$G39*((('Modul Compact Plan Vertikal'!$D$5-'Modul Compact Plan Vertikal'!$F$5)/(LN(('Modul Compact Plan Vertikal'!$D$5-'Modul Compact Plan Vertikal'!$H$5)/('Modul Compact Plan Vertikal'!$F$5-'Modul Compact Plan Vertikal'!$H$5))))/49.8329)^Blad1!$H$34</f>
        <v>472.06676933577819</v>
      </c>
    </row>
    <row r="46" spans="3:6">
      <c r="C46" s="9">
        <v>1800</v>
      </c>
      <c r="D46" s="16">
        <f>Blad1!$C40*((('Modul Compact Plan Vertikal'!$D$5-'Modul Compact Plan Vertikal'!$F$5)/(LN(('Modul Compact Plan Vertikal'!$D$5-'Modul Compact Plan Vertikal'!$H$5)/('Modul Compact Plan Vertikal'!$F$5-'Modul Compact Plan Vertikal'!$H$5))))/49.8329)^Blad1!$D$34</f>
        <v>249.41313462737406</v>
      </c>
      <c r="E46" s="16">
        <f>Blad1!$E40*((('Modul Compact Plan Vertikal'!$D$5-'Modul Compact Plan Vertikal'!$F$5)/(LN(('Modul Compact Plan Vertikal'!$D$5-'Modul Compact Plan Vertikal'!$H$5)/('Modul Compact Plan Vertikal'!$F$5-'Modul Compact Plan Vertikal'!$H$5))))/49.8329)^Blad1!$F$34</f>
        <v>394.75442737733385</v>
      </c>
      <c r="F46" s="16">
        <f>Blad1!$G40*((('Modul Compact Plan Vertikal'!$D$5-'Modul Compact Plan Vertikal'!$F$5)/(LN(('Modul Compact Plan Vertikal'!$D$5-'Modul Compact Plan Vertikal'!$H$5)/('Modul Compact Plan Vertikal'!$F$5-'Modul Compact Plan Vertikal'!$H$5))))/49.8329)^Blad1!$H$34</f>
        <v>530.09164306663433</v>
      </c>
    </row>
    <row r="47" spans="3:6">
      <c r="C47" s="9">
        <v>2000</v>
      </c>
      <c r="D47" s="16">
        <f>Blad1!$C41*((('Modul Compact Plan Vertikal'!$D$5-'Modul Compact Plan Vertikal'!$F$5)/(LN(('Modul Compact Plan Vertikal'!$D$5-'Modul Compact Plan Vertikal'!$H$5)/('Modul Compact Plan Vertikal'!$F$5-'Modul Compact Plan Vertikal'!$H$5))))/49.8329)^Blad1!$D$34</f>
        <v>276.73222036749212</v>
      </c>
      <c r="E47" s="16">
        <f>Blad1!$E41*((('Modul Compact Plan Vertikal'!$D$5-'Modul Compact Plan Vertikal'!$F$5)/(LN(('Modul Compact Plan Vertikal'!$D$5-'Modul Compact Plan Vertikal'!$H$5)/('Modul Compact Plan Vertikal'!$F$5-'Modul Compact Plan Vertikal'!$H$5))))/49.8329)^Blad1!$F$34</f>
        <v>438.83867815043709</v>
      </c>
      <c r="F47" s="16">
        <f>Blad1!$G41*((('Modul Compact Plan Vertikal'!$D$5-'Modul Compact Plan Vertikal'!$F$5)/(LN(('Modul Compact Plan Vertikal'!$D$5-'Modul Compact Plan Vertikal'!$H$5)/('Modul Compact Plan Vertikal'!$F$5-'Modul Compact Plan Vertikal'!$H$5))))/49.8329)^Blad1!$H$34</f>
        <v>589.09998923360661</v>
      </c>
    </row>
    <row r="48" spans="3:6">
      <c r="C48" s="9">
        <v>2300</v>
      </c>
      <c r="D48" s="16">
        <f>Blad1!$C42*((('Modul Compact Plan Vertikal'!$D$5-'Modul Compact Plan Vertikal'!$F$5)/(LN(('Modul Compact Plan Vertikal'!$D$5-'Modul Compact Plan Vertikal'!$H$5)/('Modul Compact Plan Vertikal'!$F$5-'Modul Compact Plan Vertikal'!$H$5))))/49.8329)^Blad1!$D$34</f>
        <v>304.55721510279756</v>
      </c>
      <c r="E48" s="16">
        <f>Blad1!$E42*((('Modul Compact Plan Vertikal'!$D$5-'Modul Compact Plan Vertikal'!$F$5)/(LN(('Modul Compact Plan Vertikal'!$D$5-'Modul Compact Plan Vertikal'!$H$5)/('Modul Compact Plan Vertikal'!$F$5-'Modul Compact Plan Vertikal'!$H$5))))/49.8329)^Blad1!$F$34</f>
        <v>481.92101413324258</v>
      </c>
      <c r="F48" s="16">
        <f>Blad1!$G42*((('Modul Compact Plan Vertikal'!$D$5-'Modul Compact Plan Vertikal'!$F$5)/(LN(('Modul Compact Plan Vertikal'!$D$5-'Modul Compact Plan Vertikal'!$H$5)/('Modul Compact Plan Vertikal'!$F$5-'Modul Compact Plan Vertikal'!$H$5))))/49.8329)^Blad1!$H$34</f>
        <v>648.10833540057888</v>
      </c>
    </row>
    <row r="49" spans="3:8" hidden="1">
      <c r="C49" s="9">
        <v>2600</v>
      </c>
      <c r="D49" s="16">
        <f>($C49/1000)*Blad1!$C$34*((('Modul Compact Plan Vertikal'!$D$5-'Modul Compact Plan Vertikal'!$F$5)/(LN(('Modul Compact Plan Vertikal'!$D$5-'Modul Compact Plan Vertikal'!$H$5)/('Modul Compact Plan Vertikal'!$F$5-'Modul Compact Plan Vertikal'!$H$5))))/49.8329)^Blad1!$D$34</f>
        <v>360.40956817148333</v>
      </c>
      <c r="E49" s="16">
        <f>Blad1!$E43*((('Modul Compact Plan Vertikal'!$D$5-'Modul Compact Plan Vertikal'!$F$5)/(LN(('Modul Compact Plan Vertikal'!$D$5-'Modul Compact Plan Vertikal'!$H$5)/('Modul Compact Plan Vertikal'!$F$5-'Modul Compact Plan Vertikal'!$H$5))))/49.8329)^Blad1!$F$34</f>
        <v>0</v>
      </c>
      <c r="F49" s="16">
        <f>Blad1!$G43*((('Modul Compact Plan Vertikal'!$D$5-'Modul Compact Plan Vertikal'!$F$5)/(LN(('Modul Compact Plan Vertikal'!$D$5-'Modul Compact Plan Vertikal'!$H$5)/('Modul Compact Plan Vertikal'!$F$5-'Modul Compact Plan Vertikal'!$H$5))))/49.8329)^Blad1!$H$34</f>
        <v>0</v>
      </c>
    </row>
    <row r="50" spans="3:8" hidden="1">
      <c r="C50" s="9">
        <v>3000</v>
      </c>
      <c r="D50" s="16">
        <f>($C50/1000)*Blad1!$C$34*((('Modul Compact Plan Vertikal'!$D$5-'Modul Compact Plan Vertikal'!$F$5)/(LN(('Modul Compact Plan Vertikal'!$D$5-'Modul Compact Plan Vertikal'!$H$5)/('Modul Compact Plan Vertikal'!$F$5-'Modul Compact Plan Vertikal'!$H$5))))/49.8329)^Blad1!$D$34</f>
        <v>415.8571940440192</v>
      </c>
      <c r="E50" s="16">
        <f>Blad1!$E44*((('Modul Compact Plan Vertikal'!$D$5-'Modul Compact Plan Vertikal'!$F$5)/(LN(('Modul Compact Plan Vertikal'!$D$5-'Modul Compact Plan Vertikal'!$H$5)/('Modul Compact Plan Vertikal'!$F$5-'Modul Compact Plan Vertikal'!$H$5))))/49.8329)^Blad1!$F$34</f>
        <v>0</v>
      </c>
      <c r="F50" s="16">
        <f>Blad1!$G44*((('Modul Compact Plan Vertikal'!$D$5-'Modul Compact Plan Vertikal'!$F$5)/(LN(('Modul Compact Plan Vertikal'!$D$5-'Modul Compact Plan Vertikal'!$H$5)/('Modul Compact Plan Vertikal'!$F$5-'Modul Compact Plan Vertikal'!$H$5))))/49.8329)^Blad1!$H$34</f>
        <v>0</v>
      </c>
    </row>
    <row r="54" spans="3:8" ht="20.25">
      <c r="C54" s="70" t="s">
        <v>12</v>
      </c>
      <c r="D54" s="70"/>
      <c r="E54" s="70"/>
      <c r="F54" s="70"/>
      <c r="G54" s="17"/>
      <c r="H54" s="17"/>
    </row>
    <row r="55" spans="3:8">
      <c r="C55" s="19"/>
      <c r="D55" s="71" t="s">
        <v>6</v>
      </c>
      <c r="E55" s="72"/>
      <c r="F55" s="73"/>
      <c r="G55" s="18"/>
      <c r="H55" s="18"/>
    </row>
    <row r="56" spans="3:8">
      <c r="C56" s="20" t="s">
        <v>7</v>
      </c>
      <c r="D56" s="21" t="s">
        <v>8</v>
      </c>
      <c r="E56" s="21" t="s">
        <v>9</v>
      </c>
      <c r="F56" s="21" t="s">
        <v>10</v>
      </c>
    </row>
    <row r="57" spans="3:8">
      <c r="C57" s="9">
        <v>400</v>
      </c>
      <c r="D57" s="16">
        <f>Blad1!$C49*((('Modul Compact Plan Vertikal'!$D$5-'Modul Compact Plan Vertikal'!$F$5)/(LN(('Modul Compact Plan Vertikal'!$D$5-'Modul Compact Plan Vertikal'!$H$5)/('Modul Compact Plan Vertikal'!$F$5-'Modul Compact Plan Vertikal'!$H$5))))/49.8329)^Blad1!$D$55</f>
        <v>69.309532340669875</v>
      </c>
      <c r="E57" s="16">
        <f>Blad1!$E49*((('Modul Compact Plan Vertikal'!$D$5-'Modul Compact Plan Vertikal'!$F$5)/(LN(('Modul Compact Plan Vertikal'!$D$5-'Modul Compact Plan Vertikal'!$H$5)/('Modul Compact Plan Vertikal'!$F$5-'Modul Compact Plan Vertikal'!$H$5))))/49.8329)^Blad1!$F$55</f>
        <v>109.20871214246037</v>
      </c>
      <c r="F57" s="16">
        <f>Blad1!$G49*((('Modul Compact Plan Vertikal'!$D$5-'Modul Compact Plan Vertikal'!$F$5)/(LN(('Modul Compact Plan Vertikal'!$D$5-'Modul Compact Plan Vertikal'!$H$5)/('Modul Compact Plan Vertikal'!$F$5-'Modul Compact Plan Vertikal'!$H$5))))/49.8329)^Blad1!$H$55</f>
        <v>147.02912919937259</v>
      </c>
    </row>
    <row r="58" spans="3:8">
      <c r="C58" s="9">
        <v>500</v>
      </c>
      <c r="D58" s="16">
        <f>Blad1!$C50*((('Modul Compact Plan Vertikal'!$D$5-'Modul Compact Plan Vertikal'!$F$5)/(LN(('Modul Compact Plan Vertikal'!$D$5-'Modul Compact Plan Vertikal'!$H$5)/('Modul Compact Plan Vertikal'!$F$5-'Modul Compact Plan Vertikal'!$H$5))))/49.8329)^Blad1!$D$55</f>
        <v>89.545892148164725</v>
      </c>
      <c r="E58" s="16">
        <f>Blad1!$E50*((('Modul Compact Plan Vertikal'!$D$5-'Modul Compact Plan Vertikal'!$F$5)/(LN(('Modul Compact Plan Vertikal'!$D$5-'Modul Compact Plan Vertikal'!$H$5)/('Modul Compact Plan Vertikal'!$F$5-'Modul Compact Plan Vertikal'!$H$5))))/49.8329)^Blad1!$F$55</f>
        <v>141.26998543199002</v>
      </c>
      <c r="F58" s="16">
        <f>Blad1!$G50*((('Modul Compact Plan Vertikal'!$D$5-'Modul Compact Plan Vertikal'!$F$5)/(LN(('Modul Compact Plan Vertikal'!$D$5-'Modul Compact Plan Vertikal'!$H$5)/('Modul Compact Plan Vertikal'!$F$5-'Modul Compact Plan Vertikal'!$H$5))))/49.8329)^Blad1!$H$55</f>
        <v>189.81018017042749</v>
      </c>
    </row>
    <row r="59" spans="3:8">
      <c r="C59" s="9">
        <v>600</v>
      </c>
      <c r="D59" s="16">
        <f>Blad1!$C51*((('Modul Compact Plan Vertikal'!$D$5-'Modul Compact Plan Vertikal'!$F$5)/(LN(('Modul Compact Plan Vertikal'!$D$5-'Modul Compact Plan Vertikal'!$H$5)/('Modul Compact Plan Vertikal'!$F$5-'Modul Compact Plan Vertikal'!$H$5))))/49.8329)^Blad1!$D$55</f>
        <v>102.69952602303637</v>
      </c>
      <c r="E59" s="16">
        <f>Blad1!$E51*((('Modul Compact Plan Vertikal'!$D$5-'Modul Compact Plan Vertikal'!$F$5)/(LN(('Modul Compact Plan Vertikal'!$D$5-'Modul Compact Plan Vertikal'!$H$5)/('Modul Compact Plan Vertikal'!$F$5-'Modul Compact Plan Vertikal'!$H$5))))/49.8329)^Blad1!$F$55</f>
        <v>162.81115342339277</v>
      </c>
      <c r="F59" s="16">
        <f>Blad1!$G51*((('Modul Compact Plan Vertikal'!$D$5-'Modul Compact Plan Vertikal'!$F$5)/(LN(('Modul Compact Plan Vertikal'!$D$5-'Modul Compact Plan Vertikal'!$H$5)/('Modul Compact Plan Vertikal'!$F$5-'Modul Compact Plan Vertikal'!$H$5))))/49.8329)^Blad1!$H$55</f>
        <v>218.82261703585553</v>
      </c>
    </row>
    <row r="60" spans="3:8">
      <c r="C60" s="9">
        <v>700</v>
      </c>
      <c r="D60" s="16">
        <f>Blad1!$C52*((('Modul Compact Plan Vertikal'!$D$5-'Modul Compact Plan Vertikal'!$F$5)/(LN(('Modul Compact Plan Vertikal'!$D$5-'Modul Compact Plan Vertikal'!$H$5)/('Modul Compact Plan Vertikal'!$F$5-'Modul Compact Plan Vertikal'!$H$5))))/49.8329)^Blad1!$D$55</f>
        <v>122.93588583053123</v>
      </c>
      <c r="E60" s="16">
        <f>Blad1!$E52*((('Modul Compact Plan Vertikal'!$D$5-'Modul Compact Plan Vertikal'!$F$5)/(LN(('Modul Compact Plan Vertikal'!$D$5-'Modul Compact Plan Vertikal'!$H$5)/('Modul Compact Plan Vertikal'!$F$5-'Modul Compact Plan Vertikal'!$H$5))))/49.8329)^Blad1!$F$55</f>
        <v>194.87242671292242</v>
      </c>
      <c r="F60" s="16">
        <f>Blad1!$G52*((('Modul Compact Plan Vertikal'!$D$5-'Modul Compact Plan Vertikal'!$F$5)/(LN(('Modul Compact Plan Vertikal'!$D$5-'Modul Compact Plan Vertikal'!$H$5)/('Modul Compact Plan Vertikal'!$F$5-'Modul Compact Plan Vertikal'!$H$5))))/49.8329)^Blad1!$H$55</f>
        <v>261.60366800691042</v>
      </c>
    </row>
    <row r="61" spans="3:8">
      <c r="C61" s="9">
        <v>800</v>
      </c>
      <c r="D61" s="16">
        <f>Blad1!$C53*((('Modul Compact Plan Vertikal'!$D$5-'Modul Compact Plan Vertikal'!$F$5)/(LN(('Modul Compact Plan Vertikal'!$D$5-'Modul Compact Plan Vertikal'!$H$5)/('Modul Compact Plan Vertikal'!$F$5-'Modul Compact Plan Vertikal'!$H$5))))/49.8329)^Blad1!$D$55</f>
        <v>136.59542870059025</v>
      </c>
      <c r="E61" s="16">
        <f>Blad1!$E53*((('Modul Compact Plan Vertikal'!$D$5-'Modul Compact Plan Vertikal'!$F$5)/(LN(('Modul Compact Plan Vertikal'!$D$5-'Modul Compact Plan Vertikal'!$H$5)/('Modul Compact Plan Vertikal'!$F$5-'Modul Compact Plan Vertikal'!$H$5))))/49.8329)^Blad1!$F$55</f>
        <v>216.41359470432513</v>
      </c>
      <c r="F61" s="16">
        <f>Blad1!$G53*((('Modul Compact Plan Vertikal'!$D$5-'Modul Compact Plan Vertikal'!$F$5)/(LN(('Modul Compact Plan Vertikal'!$D$5-'Modul Compact Plan Vertikal'!$H$5)/('Modul Compact Plan Vertikal'!$F$5-'Modul Compact Plan Vertikal'!$H$5))))/49.8329)^Blad1!$H$55</f>
        <v>290.12436865428037</v>
      </c>
    </row>
    <row r="62" spans="3:8">
      <c r="C62" s="9">
        <v>900</v>
      </c>
      <c r="D62" s="16">
        <f>Blad1!$C54*((('Modul Compact Plan Vertikal'!$D$5-'Modul Compact Plan Vertikal'!$F$5)/(LN(('Modul Compact Plan Vertikal'!$D$5-'Modul Compact Plan Vertikal'!$H$5)/('Modul Compact Plan Vertikal'!$F$5-'Modul Compact Plan Vertikal'!$H$5))))/49.8329)^Blad1!$D$55</f>
        <v>156.83178850808511</v>
      </c>
      <c r="E62" s="16">
        <f>Blad1!$E54*((('Modul Compact Plan Vertikal'!$D$5-'Modul Compact Plan Vertikal'!$F$5)/(LN(('Modul Compact Plan Vertikal'!$D$5-'Modul Compact Plan Vertikal'!$H$5)/('Modul Compact Plan Vertikal'!$F$5-'Modul Compact Plan Vertikal'!$H$5))))/49.8329)^Blad1!$F$55</f>
        <v>248.47486799385479</v>
      </c>
      <c r="F62" s="16">
        <f>Blad1!$G54*((('Modul Compact Plan Vertikal'!$D$5-'Modul Compact Plan Vertikal'!$F$5)/(LN(('Modul Compact Plan Vertikal'!$D$5-'Modul Compact Plan Vertikal'!$H$5)/('Modul Compact Plan Vertikal'!$F$5-'Modul Compact Plan Vertikal'!$H$5))))/49.8329)^Blad1!$H$55</f>
        <v>333.88889206145149</v>
      </c>
    </row>
    <row r="63" spans="3:8">
      <c r="C63" s="9">
        <v>1000</v>
      </c>
      <c r="D63" s="16">
        <f>Blad1!$C55*((('Modul Compact Plan Vertikal'!$D$5-'Modul Compact Plan Vertikal'!$F$5)/(LN(('Modul Compact Plan Vertikal'!$D$5-'Modul Compact Plan Vertikal'!$H$5)/('Modul Compact Plan Vertikal'!$F$5-'Modul Compact Plan Vertikal'!$H$5))))/49.8329)^Blad1!$D$55</f>
        <v>169.98542238295676</v>
      </c>
      <c r="E63" s="16">
        <f>Blad1!$E55*((('Modul Compact Plan Vertikal'!$D$5-'Modul Compact Plan Vertikal'!$F$5)/(LN(('Modul Compact Plan Vertikal'!$D$5-'Modul Compact Plan Vertikal'!$H$5)/('Modul Compact Plan Vertikal'!$F$5-'Modul Compact Plan Vertikal'!$H$5))))/49.8329)^Blad1!$F$55</f>
        <v>269.51507859010866</v>
      </c>
      <c r="F63" s="16">
        <f>Blad1!$G55*((('Modul Compact Plan Vertikal'!$D$5-'Modul Compact Plan Vertikal'!$F$5)/(LN(('Modul Compact Plan Vertikal'!$D$5-'Modul Compact Plan Vertikal'!$H$5)/('Modul Compact Plan Vertikal'!$F$5-'Modul Compact Plan Vertikal'!$H$5))))/49.8329)^Blad1!$H$55</f>
        <v>362.40959270882138</v>
      </c>
    </row>
    <row r="64" spans="3:8">
      <c r="C64" s="9">
        <v>1100</v>
      </c>
      <c r="D64" s="16">
        <f>Blad1!$C56*((('Modul Compact Plan Vertikal'!$D$5-'Modul Compact Plan Vertikal'!$F$5)/(LN(('Modul Compact Plan Vertikal'!$D$5-'Modul Compact Plan Vertikal'!$H$5)/('Modul Compact Plan Vertikal'!$F$5-'Modul Compact Plan Vertikal'!$H$5))))/49.8329)^Blad1!$D$55</f>
        <v>190.72769118563897</v>
      </c>
      <c r="E64" s="16">
        <f>Blad1!$E56*((('Modul Compact Plan Vertikal'!$D$5-'Modul Compact Plan Vertikal'!$F$5)/(LN(('Modul Compact Plan Vertikal'!$D$5-'Modul Compact Plan Vertikal'!$H$5)/('Modul Compact Plan Vertikal'!$F$5-'Modul Compact Plan Vertikal'!$H$5))))/49.8329)^Blad1!$F$55</f>
        <v>301.57635187963831</v>
      </c>
      <c r="F64" s="16">
        <f>Blad1!$G56*((('Modul Compact Plan Vertikal'!$D$5-'Modul Compact Plan Vertikal'!$F$5)/(LN(('Modul Compact Plan Vertikal'!$D$5-'Modul Compact Plan Vertikal'!$H$5)/('Modul Compact Plan Vertikal'!$F$5-'Modul Compact Plan Vertikal'!$H$5))))/49.8329)^Blad1!$H$55</f>
        <v>405.68237989793442</v>
      </c>
    </row>
    <row r="65" spans="3:8">
      <c r="C65" s="9">
        <v>1200</v>
      </c>
      <c r="D65" s="16">
        <f>Blad1!$C57*((('Modul Compact Plan Vertikal'!$D$5-'Modul Compact Plan Vertikal'!$F$5)/(LN(('Modul Compact Plan Vertikal'!$D$5-'Modul Compact Plan Vertikal'!$H$5)/('Modul Compact Plan Vertikal'!$F$5-'Modul Compact Plan Vertikal'!$H$5))))/49.8329)^Blad1!$D$55</f>
        <v>203.88132506051065</v>
      </c>
      <c r="E65" s="16">
        <f>Blad1!$E57*((('Modul Compact Plan Vertikal'!$D$5-'Modul Compact Plan Vertikal'!$F$5)/(LN(('Modul Compact Plan Vertikal'!$D$5-'Modul Compact Plan Vertikal'!$H$5)/('Modul Compact Plan Vertikal'!$F$5-'Modul Compact Plan Vertikal'!$H$5))))/49.8329)^Blad1!$F$55</f>
        <v>323.117519871041</v>
      </c>
      <c r="F65" s="16">
        <f>Blad1!$G57*((('Modul Compact Plan Vertikal'!$D$5-'Modul Compact Plan Vertikal'!$F$5)/(LN(('Modul Compact Plan Vertikal'!$D$5-'Modul Compact Plan Vertikal'!$H$5)/('Modul Compact Plan Vertikal'!$F$5-'Modul Compact Plan Vertikal'!$H$5))))/49.8329)^Blad1!$H$55</f>
        <v>433.71134432724625</v>
      </c>
    </row>
    <row r="66" spans="3:8">
      <c r="C66" s="9">
        <v>1300</v>
      </c>
      <c r="D66" s="16">
        <f>Blad1!$C58*((('Modul Compact Plan Vertikal'!$D$5-'Modul Compact Plan Vertikal'!$F$5)/(LN(('Modul Compact Plan Vertikal'!$D$5-'Modul Compact Plan Vertikal'!$H$5)/('Modul Compact Plan Vertikal'!$F$5-'Modul Compact Plan Vertikal'!$H$5))))/49.8329)^Blad1!$D$55</f>
        <v>220.57632190169389</v>
      </c>
      <c r="E66" s="16">
        <f>Blad1!$E58*((('Modul Compact Plan Vertikal'!$D$5-'Modul Compact Plan Vertikal'!$F$5)/(LN(('Modul Compact Plan Vertikal'!$D$5-'Modul Compact Plan Vertikal'!$H$5)/('Modul Compact Plan Vertikal'!$F$5-'Modul Compact Plan Vertikal'!$H$5))))/49.8329)^Blad1!$F$55</f>
        <v>349.66826181393276</v>
      </c>
      <c r="F66" s="16">
        <f>Blad1!$G58*((('Modul Compact Plan Vertikal'!$D$5-'Modul Compact Plan Vertikal'!$F$5)/(LN(('Modul Compact Plan Vertikal'!$D$5-'Modul Compact Plan Vertikal'!$H$5)/('Modul Compact Plan Vertikal'!$F$5-'Modul Compact Plan Vertikal'!$H$5))))/49.8329)^Blad1!$H$55</f>
        <v>470.09982446354581</v>
      </c>
    </row>
    <row r="67" spans="3:8">
      <c r="C67" s="9">
        <v>1400</v>
      </c>
      <c r="D67" s="16">
        <f>Blad1!$C59*((('Modul Compact Plan Vertikal'!$D$5-'Modul Compact Plan Vertikal'!$F$5)/(LN(('Modul Compact Plan Vertikal'!$D$5-'Modul Compact Plan Vertikal'!$H$5)/('Modul Compact Plan Vertikal'!$F$5-'Modul Compact Plan Vertikal'!$H$5))))/49.8329)^Blad1!$D$55</f>
        <v>237.77722773806451</v>
      </c>
      <c r="E67" s="16">
        <f>Blad1!$E59*((('Modul Compact Plan Vertikal'!$D$5-'Modul Compact Plan Vertikal'!$F$5)/(LN(('Modul Compact Plan Vertikal'!$D$5-'Modul Compact Plan Vertikal'!$H$5)/('Modul Compact Plan Vertikal'!$F$5-'Modul Compact Plan Vertikal'!$H$5))))/49.8329)^Blad1!$F$55</f>
        <v>376.71996115197339</v>
      </c>
      <c r="F67" s="16">
        <f>Blad1!$G59*((('Modul Compact Plan Vertikal'!$D$5-'Modul Compact Plan Vertikal'!$F$5)/(LN(('Modul Compact Plan Vertikal'!$D$5-'Modul Compact Plan Vertikal'!$H$5)/('Modul Compact Plan Vertikal'!$F$5-'Modul Compact Plan Vertikal'!$H$5))))/49.8329)^Blad1!$H$55</f>
        <v>505.99656838178726</v>
      </c>
    </row>
    <row r="68" spans="3:8">
      <c r="C68" s="9">
        <v>1600</v>
      </c>
      <c r="D68" s="16">
        <f>Blad1!$C60*((('Modul Compact Plan Vertikal'!$D$5-'Modul Compact Plan Vertikal'!$F$5)/(LN(('Modul Compact Plan Vertikal'!$D$5-'Modul Compact Plan Vertikal'!$H$5)/('Modul Compact Plan Vertikal'!$F$5-'Modul Compact Plan Vertikal'!$H$5))))/49.8329)^Blad1!$D$55</f>
        <v>271.6731304156184</v>
      </c>
      <c r="E68" s="16">
        <f>Blad1!$E60*((('Modul Compact Plan Vertikal'!$D$5-'Modul Compact Plan Vertikal'!$F$5)/(LN(('Modul Compact Plan Vertikal'!$D$5-'Modul Compact Plan Vertikal'!$H$5)/('Modul Compact Plan Vertikal'!$F$5-'Modul Compact Plan Vertikal'!$H$5))))/49.8329)^Blad1!$F$55</f>
        <v>429.82144503775692</v>
      </c>
      <c r="F68" s="16">
        <f>Blad1!$G60*((('Modul Compact Plan Vertikal'!$D$5-'Modul Compact Plan Vertikal'!$F$5)/(LN(('Modul Compact Plan Vertikal'!$D$5-'Modul Compact Plan Vertikal'!$H$5)/('Modul Compact Plan Vertikal'!$F$5-'Modul Compact Plan Vertikal'!$H$5))))/49.8329)^Blad1!$H$55</f>
        <v>577.79005621827025</v>
      </c>
    </row>
    <row r="69" spans="3:8">
      <c r="C69" s="9">
        <v>1800</v>
      </c>
      <c r="D69" s="16">
        <f>Blad1!$C61*((('Modul Compact Plan Vertikal'!$D$5-'Modul Compact Plan Vertikal'!$F$5)/(LN(('Modul Compact Plan Vertikal'!$D$5-'Modul Compact Plan Vertikal'!$H$5)/('Modul Compact Plan Vertikal'!$F$5-'Modul Compact Plan Vertikal'!$H$5))))/49.8329)^Blad1!$D$55</f>
        <v>305.06312409798488</v>
      </c>
      <c r="E69" s="16">
        <f>Blad1!$E61*((('Modul Compact Plan Vertikal'!$D$5-'Modul Compact Plan Vertikal'!$F$5)/(LN(('Modul Compact Plan Vertikal'!$D$5-'Modul Compact Plan Vertikal'!$H$5)/('Modul Compact Plan Vertikal'!$F$5-'Modul Compact Plan Vertikal'!$H$5))))/49.8329)^Blad1!$F$55</f>
        <v>483.42388631868926</v>
      </c>
      <c r="F69" s="16">
        <f>Blad1!$G61*((('Modul Compact Plan Vertikal'!$D$5-'Modul Compact Plan Vertikal'!$F$5)/(LN(('Modul Compact Plan Vertikal'!$D$5-'Modul Compact Plan Vertikal'!$H$5)/('Modul Compact Plan Vertikal'!$F$5-'Modul Compact Plan Vertikal'!$H$5))))/49.8329)^Blad1!$H$55</f>
        <v>649.58354405475313</v>
      </c>
    </row>
    <row r="70" spans="3:8">
      <c r="C70" s="9">
        <v>2000</v>
      </c>
      <c r="D70" s="16">
        <f>Blad1!$C62*((('Modul Compact Plan Vertikal'!$D$5-'Modul Compact Plan Vertikal'!$F$5)/(LN(('Modul Compact Plan Vertikal'!$D$5-'Modul Compact Plan Vertikal'!$H$5)/('Modul Compact Plan Vertikal'!$F$5-'Modul Compact Plan Vertikal'!$H$5))))/49.8329)^Blad1!$D$55</f>
        <v>338.9590267755388</v>
      </c>
      <c r="E70" s="16">
        <f>Blad1!$E62*((('Modul Compact Plan Vertikal'!$D$5-'Modul Compact Plan Vertikal'!$F$5)/(LN(('Modul Compact Plan Vertikal'!$D$5-'Modul Compact Plan Vertikal'!$H$5)/('Modul Compact Plan Vertikal'!$F$5-'Modul Compact Plan Vertikal'!$H$5))))/49.8329)^Blad1!$F$55</f>
        <v>536.52537020447278</v>
      </c>
      <c r="F70" s="16">
        <f>Blad1!$G62*((('Modul Compact Plan Vertikal'!$D$5-'Modul Compact Plan Vertikal'!$F$5)/(LN(('Modul Compact Plan Vertikal'!$D$5-'Modul Compact Plan Vertikal'!$H$5)/('Modul Compact Plan Vertikal'!$F$5-'Modul Compact Plan Vertikal'!$H$5))))/49.8329)^Blad1!$H$55</f>
        <v>720.88529567317801</v>
      </c>
    </row>
    <row r="71" spans="3:8">
      <c r="C71" s="9">
        <v>2300</v>
      </c>
      <c r="D71" s="16">
        <f>Blad1!$C63*((('Modul Compact Plan Vertikal'!$D$5-'Modul Compact Plan Vertikal'!$F$5)/(LN(('Modul Compact Plan Vertikal'!$D$5-'Modul Compact Plan Vertikal'!$H$5)/('Modul Compact Plan Vertikal'!$F$5-'Modul Compact Plan Vertikal'!$H$5))))/49.8329)^Blad1!$D$55</f>
        <v>372.34902045790528</v>
      </c>
      <c r="E71" s="16">
        <f>Blad1!$E63*((('Modul Compact Plan Vertikal'!$D$5-'Modul Compact Plan Vertikal'!$F$5)/(LN(('Modul Compact Plan Vertikal'!$D$5-'Modul Compact Plan Vertikal'!$H$5)/('Modul Compact Plan Vertikal'!$F$5-'Modul Compact Plan Vertikal'!$H$5))))/49.8329)^Blad1!$F$55</f>
        <v>590.12781148540512</v>
      </c>
      <c r="F71" s="16">
        <f>Blad1!$G63*((('Modul Compact Plan Vertikal'!$D$5-'Modul Compact Plan Vertikal'!$F$5)/(LN(('Modul Compact Plan Vertikal'!$D$5-'Modul Compact Plan Vertikal'!$H$5)/('Modul Compact Plan Vertikal'!$F$5-'Modul Compact Plan Vertikal'!$H$5))))/49.8329)^Blad1!$H$55</f>
        <v>792.67878350966089</v>
      </c>
    </row>
    <row r="72" spans="3:8" hidden="1">
      <c r="C72" s="9">
        <v>2600</v>
      </c>
      <c r="D72" s="16">
        <f>($C72/1000)*Blad1!$C$55*((('Modul Compact Plan Vertikal'!$D$5-'Modul Compact Plan Vertikal'!$F$5)/(LN(('Modul Compact Plan Vertikal'!$D$5-'Modul Compact Plan Vertikal'!$H$5)/('Modul Compact Plan Vertikal'!$F$5-'Modul Compact Plan Vertikal'!$H$5))))/49.8329)^Blad1!$D$55</f>
        <v>441.96209819568759</v>
      </c>
      <c r="E72" s="16">
        <f>($C72/1000)*Blad1!$E$55*((('Modul Compact Plan Vertikal'!$D$5-'Modul Compact Plan Vertikal'!$F$5)/(LN(('Modul Compact Plan Vertikal'!$D$5-'Modul Compact Plan Vertikal'!$H$5)/('Modul Compact Plan Vertikal'!$F$5-'Modul Compact Plan Vertikal'!$H$5))))/49.8329)^Blad1!$F$55</f>
        <v>700.73920433428248</v>
      </c>
      <c r="F72" s="16">
        <f>($C72/1000)*Blad1!$G$55*((('Modul Compact Plan Vertikal'!$D$5-'Modul Compact Plan Vertikal'!$F$5)/(LN(('Modul Compact Plan Vertikal'!$D$5-'Modul Compact Plan Vertikal'!$H$5)/('Modul Compact Plan Vertikal'!$F$5-'Modul Compact Plan Vertikal'!$H$5))))/49.8329)^Blad1!$H$55</f>
        <v>942.26494104293567</v>
      </c>
    </row>
    <row r="73" spans="3:8" hidden="1">
      <c r="C73" s="9">
        <v>3000</v>
      </c>
      <c r="D73" s="16">
        <f>($C73/1000)*Blad1!$C$55*((('Modul Compact Plan Vertikal'!$D$5-'Modul Compact Plan Vertikal'!$F$5)/(LN(('Modul Compact Plan Vertikal'!$D$5-'Modul Compact Plan Vertikal'!$H$5)/('Modul Compact Plan Vertikal'!$F$5-'Modul Compact Plan Vertikal'!$H$5))))/49.8329)^Blad1!$D$55</f>
        <v>509.95626714887027</v>
      </c>
      <c r="E73" s="16">
        <f>($C73/1000)*Blad1!$E$55*((('Modul Compact Plan Vertikal'!$D$5-'Modul Compact Plan Vertikal'!$F$5)/(LN(('Modul Compact Plan Vertikal'!$D$5-'Modul Compact Plan Vertikal'!$H$5)/('Modul Compact Plan Vertikal'!$F$5-'Modul Compact Plan Vertikal'!$H$5))))/49.8329)^Blad1!$F$55</f>
        <v>808.54523577032592</v>
      </c>
      <c r="F73" s="16">
        <f>($C73/1000)*Blad1!$G$55*((('Modul Compact Plan Vertikal'!$D$5-'Modul Compact Plan Vertikal'!$F$5)/(LN(('Modul Compact Plan Vertikal'!$D$5-'Modul Compact Plan Vertikal'!$H$5)/('Modul Compact Plan Vertikal'!$F$5-'Modul Compact Plan Vertikal'!$H$5))))/49.8329)^Blad1!$H$55</f>
        <v>1087.2287781264642</v>
      </c>
    </row>
    <row r="77" spans="3:8" ht="20.25">
      <c r="C77" s="70" t="s">
        <v>13</v>
      </c>
      <c r="D77" s="70"/>
      <c r="E77" s="70"/>
      <c r="F77" s="70"/>
      <c r="G77" s="17"/>
      <c r="H77" s="17"/>
    </row>
    <row r="78" spans="3:8">
      <c r="C78" s="19"/>
      <c r="D78" s="71" t="s">
        <v>6</v>
      </c>
      <c r="E78" s="72"/>
      <c r="F78" s="73"/>
      <c r="G78" s="18"/>
      <c r="H78" s="18"/>
    </row>
    <row r="79" spans="3:8">
      <c r="C79" s="20" t="s">
        <v>7</v>
      </c>
      <c r="D79" s="21" t="s">
        <v>8</v>
      </c>
      <c r="E79" s="21" t="s">
        <v>9</v>
      </c>
      <c r="F79" s="21" t="s">
        <v>10</v>
      </c>
    </row>
    <row r="80" spans="3:8">
      <c r="C80" s="9">
        <v>400</v>
      </c>
      <c r="D80" s="16">
        <f>Blad1!$C70*((('Modul Compact Plan Vertikal'!$D$5-'Modul Compact Plan Vertikal'!$F$5)/(LN(('Modul Compact Plan Vertikal'!$D$5-'Modul Compact Plan Vertikal'!$H$5)/('Modul Compact Plan Vertikal'!$F$5-'Modul Compact Plan Vertikal'!$H$5))))/49.8329)^Blad1!$D$76</f>
        <v>81.957257220354151</v>
      </c>
      <c r="E80" s="16">
        <f>Blad1!$E70*((('Modul Compact Plan Vertikal'!$D$5-'Modul Compact Plan Vertikal'!$F$5)/(LN(('Modul Compact Plan Vertikal'!$D$5-'Modul Compact Plan Vertikal'!$H$5)/('Modul Compact Plan Vertikal'!$F$5-'Modul Compact Plan Vertikal'!$H$5))))/49.8329)^Blad1!$F$76</f>
        <v>129.74796534356531</v>
      </c>
      <c r="F80" s="16">
        <f>Blad1!$G70*((('Modul Compact Plan Vertikal'!$D$5-'Modul Compact Plan Vertikal'!$F$5)/(LN(('Modul Compact Plan Vertikal'!$D$5-'Modul Compact Plan Vertikal'!$H$5)/('Modul Compact Plan Vertikal'!$F$5-'Modul Compact Plan Vertikal'!$H$5))))/49.8329)^Blad1!$H$76</f>
        <v>174.56635741062632</v>
      </c>
    </row>
    <row r="81" spans="3:6">
      <c r="C81" s="9">
        <v>500</v>
      </c>
      <c r="D81" s="16">
        <f>Blad1!$C71*((('Modul Compact Plan Vertikal'!$D$5-'Modul Compact Plan Vertikal'!$F$5)/(LN(('Modul Compact Plan Vertikal'!$D$5-'Modul Compact Plan Vertikal'!$H$5)/('Modul Compact Plan Vertikal'!$F$5-'Modul Compact Plan Vertikal'!$H$5))))/49.8329)^Blad1!$D$76</f>
        <v>106.24088898934798</v>
      </c>
      <c r="E81" s="16">
        <f>Blad1!$E71*((('Modul Compact Plan Vertikal'!$D$5-'Modul Compact Plan Vertikal'!$F$5)/(LN(('Modul Compact Plan Vertikal'!$D$5-'Modul Compact Plan Vertikal'!$H$5)/('Modul Compact Plan Vertikal'!$F$5-'Modul Compact Plan Vertikal'!$H$5))))/49.8329)^Blad1!$F$76</f>
        <v>167.82072737488178</v>
      </c>
      <c r="F81" s="16">
        <f>Blad1!$G71*((('Modul Compact Plan Vertikal'!$D$5-'Modul Compact Plan Vertikal'!$F$5)/(LN(('Modul Compact Plan Vertikal'!$D$5-'Modul Compact Plan Vertikal'!$H$5)/('Modul Compact Plan Vertikal'!$F$5-'Modul Compact Plan Vertikal'!$H$5))))/49.8329)^Blad1!$H$76</f>
        <v>225.70692408866896</v>
      </c>
    </row>
    <row r="82" spans="3:6">
      <c r="C82" s="9">
        <v>600</v>
      </c>
      <c r="D82" s="16">
        <f>Blad1!$C72*((('Modul Compact Plan Vertikal'!$D$5-'Modul Compact Plan Vertikal'!$F$5)/(LN(('Modul Compact Plan Vertikal'!$D$5-'Modul Compact Plan Vertikal'!$H$5)/('Modul Compact Plan Vertikal'!$F$5-'Modul Compact Plan Vertikal'!$H$5))))/49.8329)^Blad1!$D$76</f>
        <v>122.42997683534385</v>
      </c>
      <c r="E82" s="16">
        <f>Blad1!$E72*((('Modul Compact Plan Vertikal'!$D$5-'Modul Compact Plan Vertikal'!$F$5)/(LN(('Modul Compact Plan Vertikal'!$D$5-'Modul Compact Plan Vertikal'!$H$5)/('Modul Compact Plan Vertikal'!$F$5-'Modul Compact Plan Vertikal'!$H$5))))/49.8329)^Blad1!$F$76</f>
        <v>193.36955452747571</v>
      </c>
      <c r="F82" s="16">
        <f>Blad1!$G72*((('Modul Compact Plan Vertikal'!$D$5-'Modul Compact Plan Vertikal'!$F$5)/(LN(('Modul Compact Plan Vertikal'!$D$5-'Modul Compact Plan Vertikal'!$H$5)/('Modul Compact Plan Vertikal'!$F$5-'Modul Compact Plan Vertikal'!$H$5))))/49.8329)^Blad1!$H$76</f>
        <v>259.63672313467799</v>
      </c>
    </row>
    <row r="83" spans="3:6">
      <c r="C83" s="9">
        <v>700</v>
      </c>
      <c r="D83" s="16">
        <f>Blad1!$C73*((('Modul Compact Plan Vertikal'!$D$5-'Modul Compact Plan Vertikal'!$F$5)/(LN(('Modul Compact Plan Vertikal'!$D$5-'Modul Compact Plan Vertikal'!$H$5)/('Modul Compact Plan Vertikal'!$F$5-'Modul Compact Plan Vertikal'!$H$5))))/49.8329)^Blad1!$D$76</f>
        <v>146.71360860433768</v>
      </c>
      <c r="E83" s="16">
        <f>Blad1!$E73*((('Modul Compact Plan Vertikal'!$D$5-'Modul Compact Plan Vertikal'!$F$5)/(LN(('Modul Compact Plan Vertikal'!$D$5-'Modul Compact Plan Vertikal'!$H$5)/('Modul Compact Plan Vertikal'!$F$5-'Modul Compact Plan Vertikal'!$H$5))))/49.8329)^Blad1!$F$76</f>
        <v>231.44231655879219</v>
      </c>
      <c r="F83" s="16">
        <f>Blad1!$G73*((('Modul Compact Plan Vertikal'!$D$5-'Modul Compact Plan Vertikal'!$F$5)/(LN(('Modul Compact Plan Vertikal'!$D$5-'Modul Compact Plan Vertikal'!$H$5)/('Modul Compact Plan Vertikal'!$F$5-'Modul Compact Plan Vertikal'!$H$5))))/49.8329)^Blad1!$H$76</f>
        <v>311.76076224883684</v>
      </c>
    </row>
    <row r="84" spans="3:6">
      <c r="C84" s="9">
        <v>800</v>
      </c>
      <c r="D84" s="16">
        <f>Blad1!$C74*((('Modul Compact Plan Vertikal'!$D$5-'Modul Compact Plan Vertikal'!$F$5)/(LN(('Modul Compact Plan Vertikal'!$D$5-'Modul Compact Plan Vertikal'!$H$5)/('Modul Compact Plan Vertikal'!$F$5-'Modul Compact Plan Vertikal'!$H$5))))/49.8329)^Blad1!$D$76</f>
        <v>162.39678745514618</v>
      </c>
      <c r="E84" s="16">
        <f>Blad1!$E74*((('Modul Compact Plan Vertikal'!$D$5-'Modul Compact Plan Vertikal'!$F$5)/(LN(('Modul Compact Plan Vertikal'!$D$5-'Modul Compact Plan Vertikal'!$H$5)/('Modul Compact Plan Vertikal'!$F$5-'Modul Compact Plan Vertikal'!$H$5))))/49.8329)^Blad1!$F$76</f>
        <v>257.49210110653502</v>
      </c>
      <c r="F84" s="16">
        <f>Blad1!$G74*((('Modul Compact Plan Vertikal'!$D$5-'Modul Compact Plan Vertikal'!$F$5)/(LN(('Modul Compact Plan Vertikal'!$D$5-'Modul Compact Plan Vertikal'!$H$5)/('Modul Compact Plan Vertikal'!$F$5-'Modul Compact Plan Vertikal'!$H$5))))/49.8329)^Blad1!$H$76</f>
        <v>345.19882507678784</v>
      </c>
    </row>
    <row r="85" spans="3:6">
      <c r="C85" s="9">
        <v>900</v>
      </c>
      <c r="D85" s="16">
        <f>Blad1!$C75*((('Modul Compact Plan Vertikal'!$D$5-'Modul Compact Plan Vertikal'!$F$5)/(LN(('Modul Compact Plan Vertikal'!$D$5-'Modul Compact Plan Vertikal'!$H$5)/('Modul Compact Plan Vertikal'!$F$5-'Modul Compact Plan Vertikal'!$H$5))))/49.8329)^Blad1!$D$76</f>
        <v>186.17451022895264</v>
      </c>
      <c r="E85" s="16">
        <f>Blad1!$E75*((('Modul Compact Plan Vertikal'!$D$5-'Modul Compact Plan Vertikal'!$F$5)/(LN(('Modul Compact Plan Vertikal'!$D$5-'Modul Compact Plan Vertikal'!$H$5)/('Modul Compact Plan Vertikal'!$F$5-'Modul Compact Plan Vertikal'!$H$5))))/49.8329)^Blad1!$F$76</f>
        <v>295.56486313785149</v>
      </c>
      <c r="F85" s="16">
        <f>Blad1!$G75*((('Modul Compact Plan Vertikal'!$D$5-'Modul Compact Plan Vertikal'!$F$5)/(LN(('Modul Compact Plan Vertikal'!$D$5-'Modul Compact Plan Vertikal'!$H$5)/('Modul Compact Plan Vertikal'!$F$5-'Modul Compact Plan Vertikal'!$H$5))))/49.8329)^Blad1!$H$76</f>
        <v>396.33939175483044</v>
      </c>
    </row>
    <row r="86" spans="3:6">
      <c r="C86" s="9">
        <v>1000</v>
      </c>
      <c r="D86" s="16">
        <f>Blad1!$C76*((('Modul Compact Plan Vertikal'!$D$5-'Modul Compact Plan Vertikal'!$F$5)/(LN(('Modul Compact Plan Vertikal'!$D$5-'Modul Compact Plan Vertikal'!$H$5)/('Modul Compact Plan Vertikal'!$F$5-'Modul Compact Plan Vertikal'!$H$5))))/49.8329)^Blad1!$D$76</f>
        <v>202.36359807494853</v>
      </c>
      <c r="E86" s="16">
        <f>Blad1!$E76*((('Modul Compact Plan Vertikal'!$D$5-'Modul Compact Plan Vertikal'!$F$5)/(LN(('Modul Compact Plan Vertikal'!$D$5-'Modul Compact Plan Vertikal'!$H$5)/('Modul Compact Plan Vertikal'!$F$5-'Modul Compact Plan Vertikal'!$H$5))))/49.8329)^Blad1!$F$76</f>
        <v>320.61273289529652</v>
      </c>
      <c r="F86" s="16">
        <f>Blad1!$G76*((('Modul Compact Plan Vertikal'!$D$5-'Modul Compact Plan Vertikal'!$F$5)/(LN(('Modul Compact Plan Vertikal'!$D$5-'Modul Compact Plan Vertikal'!$H$5)/('Modul Compact Plan Vertikal'!$F$5-'Modul Compact Plan Vertikal'!$H$5))))/49.8329)^Blad1!$H$76</f>
        <v>430.76092701889763</v>
      </c>
    </row>
    <row r="87" spans="3:6">
      <c r="C87" s="9">
        <v>1100</v>
      </c>
      <c r="D87" s="16">
        <f>Blad1!$C77*((('Modul Compact Plan Vertikal'!$D$5-'Modul Compact Plan Vertikal'!$F$5)/(LN(('Modul Compact Plan Vertikal'!$D$5-'Modul Compact Plan Vertikal'!$H$5)/('Modul Compact Plan Vertikal'!$F$5-'Modul Compact Plan Vertikal'!$H$5))))/49.8329)^Blad1!$D$76</f>
        <v>226.14132084875499</v>
      </c>
      <c r="E87" s="16">
        <f>Blad1!$E77*((('Modul Compact Plan Vertikal'!$D$5-'Modul Compact Plan Vertikal'!$F$5)/(LN(('Modul Compact Plan Vertikal'!$D$5-'Modul Compact Plan Vertikal'!$H$5)/('Modul Compact Plan Vertikal'!$F$5-'Modul Compact Plan Vertikal'!$H$5))))/49.8329)^Blad1!$F$76</f>
        <v>358.68549492661299</v>
      </c>
      <c r="F87" s="16">
        <f>Blad1!$G77*((('Modul Compact Plan Vertikal'!$D$5-'Modul Compact Plan Vertikal'!$F$5)/(LN(('Modul Compact Plan Vertikal'!$D$5-'Modul Compact Plan Vertikal'!$H$5)/('Modul Compact Plan Vertikal'!$F$5-'Modul Compact Plan Vertikal'!$H$5))))/49.8329)^Blad1!$H$76</f>
        <v>481.90149369694024</v>
      </c>
    </row>
    <row r="88" spans="3:6">
      <c r="C88" s="9">
        <v>1200</v>
      </c>
      <c r="D88" s="16">
        <f>Blad1!$C78*((('Modul Compact Plan Vertikal'!$D$5-'Modul Compact Plan Vertikal'!$F$5)/(LN(('Modul Compact Plan Vertikal'!$D$5-'Modul Compact Plan Vertikal'!$H$5)/('Modul Compact Plan Vertikal'!$F$5-'Modul Compact Plan Vertikal'!$H$5))))/49.8329)^Blad1!$D$76</f>
        <v>242.33040869475087</v>
      </c>
      <c r="E88" s="16">
        <f>Blad1!$E78*((('Modul Compact Plan Vertikal'!$D$5-'Modul Compact Plan Vertikal'!$F$5)/(LN(('Modul Compact Plan Vertikal'!$D$5-'Modul Compact Plan Vertikal'!$H$5)/('Modul Compact Plan Vertikal'!$F$5-'Modul Compact Plan Vertikal'!$H$5))))/49.8329)^Blad1!$F$76</f>
        <v>383.73336468405802</v>
      </c>
      <c r="F88" s="16">
        <f>Blad1!$G78*((('Modul Compact Plan Vertikal'!$D$5-'Modul Compact Plan Vertikal'!$F$5)/(LN(('Modul Compact Plan Vertikal'!$D$5-'Modul Compact Plan Vertikal'!$H$5)/('Modul Compact Plan Vertikal'!$F$5-'Modul Compact Plan Vertikal'!$H$5))))/49.8329)^Blad1!$H$76</f>
        <v>515.83129274294936</v>
      </c>
    </row>
    <row r="89" spans="3:6">
      <c r="C89" s="9">
        <v>1300</v>
      </c>
      <c r="D89" s="16">
        <f>Blad1!$C79*((('Modul Compact Plan Vertikal'!$D$5-'Modul Compact Plan Vertikal'!$F$5)/(LN(('Modul Compact Plan Vertikal'!$D$5-'Modul Compact Plan Vertikal'!$H$5)/('Modul Compact Plan Vertikal'!$F$5-'Modul Compact Plan Vertikal'!$H$5))))/49.8329)^Blad1!$D$76</f>
        <v>262.56676850224574</v>
      </c>
      <c r="E89" s="16">
        <f>Blad1!$E79*((('Modul Compact Plan Vertikal'!$D$5-'Modul Compact Plan Vertikal'!$F$5)/(LN(('Modul Compact Plan Vertikal'!$D$5-'Modul Compact Plan Vertikal'!$H$5)/('Modul Compact Plan Vertikal'!$F$5-'Modul Compact Plan Vertikal'!$H$5))))/49.8329)^Blad1!$F$76</f>
        <v>415.79463797358767</v>
      </c>
      <c r="F89" s="16">
        <f>Blad1!$G79*((('Modul Compact Plan Vertikal'!$D$5-'Modul Compact Plan Vertikal'!$F$5)/(LN(('Modul Compact Plan Vertikal'!$D$5-'Modul Compact Plan Vertikal'!$H$5)/('Modul Compact Plan Vertikal'!$F$5-'Modul Compact Plan Vertikal'!$H$5))))/49.8329)^Blad1!$H$76</f>
        <v>558.61234371400417</v>
      </c>
    </row>
    <row r="90" spans="3:6">
      <c r="C90" s="9">
        <v>1400</v>
      </c>
      <c r="D90" s="16">
        <f>Blad1!$C80*((('Modul Compact Plan Vertikal'!$D$5-'Modul Compact Plan Vertikal'!$F$5)/(LN(('Modul Compact Plan Vertikal'!$D$5-'Modul Compact Plan Vertikal'!$H$5)/('Modul Compact Plan Vertikal'!$F$5-'Modul Compact Plan Vertikal'!$H$5))))/49.8329)^Blad1!$D$76</f>
        <v>282.29721931455322</v>
      </c>
      <c r="E90" s="16">
        <f>Blad1!$E80*((('Modul Compact Plan Vertikal'!$D$5-'Modul Compact Plan Vertikal'!$F$5)/(LN(('Modul Compact Plan Vertikal'!$D$5-'Modul Compact Plan Vertikal'!$H$5)/('Modul Compact Plan Vertikal'!$F$5-'Modul Compact Plan Vertikal'!$H$5))))/49.8329)^Blad1!$F$76</f>
        <v>447.35495386796845</v>
      </c>
      <c r="F90" s="16">
        <f>Blad1!$G80*((('Modul Compact Plan Vertikal'!$D$5-'Modul Compact Plan Vertikal'!$F$5)/(LN(('Modul Compact Plan Vertikal'!$D$5-'Modul Compact Plan Vertikal'!$H$5)/('Modul Compact Plan Vertikal'!$F$5-'Modul Compact Plan Vertikal'!$H$5))))/49.8329)^Blad1!$H$76</f>
        <v>600.90165846700097</v>
      </c>
    </row>
    <row r="91" spans="3:6">
      <c r="C91" s="9">
        <v>1600</v>
      </c>
      <c r="D91" s="16">
        <f>Blad1!$C81*((('Modul Compact Plan Vertikal'!$D$5-'Modul Compact Plan Vertikal'!$F$5)/(LN(('Modul Compact Plan Vertikal'!$D$5-'Modul Compact Plan Vertikal'!$H$5)/('Modul Compact Plan Vertikal'!$F$5-'Modul Compact Plan Vertikal'!$H$5))))/49.8329)^Blad1!$D$76</f>
        <v>322.76993892954289</v>
      </c>
      <c r="E91" s="16">
        <f>Blad1!$E81*((('Modul Compact Plan Vertikal'!$D$5-'Modul Compact Plan Vertikal'!$F$5)/(LN(('Modul Compact Plan Vertikal'!$D$5-'Modul Compact Plan Vertikal'!$H$5)/('Modul Compact Plan Vertikal'!$F$5-'Modul Compact Plan Vertikal'!$H$5))))/49.8329)^Blad1!$F$76</f>
        <v>510.97654305187882</v>
      </c>
      <c r="F91" s="16">
        <f>Blad1!$G81*((('Modul Compact Plan Vertikal'!$D$5-'Modul Compact Plan Vertikal'!$F$5)/(LN(('Modul Compact Plan Vertikal'!$D$5-'Modul Compact Plan Vertikal'!$H$5)/('Modul Compact Plan Vertikal'!$F$5-'Modul Compact Plan Vertikal'!$H$5))))/49.8329)^Blad1!$H$76</f>
        <v>686.46376040911082</v>
      </c>
    </row>
    <row r="92" spans="3:6">
      <c r="C92" s="9">
        <v>1800</v>
      </c>
      <c r="D92" s="16">
        <f>Blad1!$C82*((('Modul Compact Plan Vertikal'!$D$5-'Modul Compact Plan Vertikal'!$F$5)/(LN(('Modul Compact Plan Vertikal'!$D$5-'Modul Compact Plan Vertikal'!$H$5)/('Modul Compact Plan Vertikal'!$F$5-'Modul Compact Plan Vertikal'!$H$5))))/49.8329)^Blad1!$D$76</f>
        <v>362.73674954934523</v>
      </c>
      <c r="E92" s="16">
        <f>Blad1!$E82*((('Modul Compact Plan Vertikal'!$D$5-'Modul Compact Plan Vertikal'!$F$5)/(LN(('Modul Compact Plan Vertikal'!$D$5-'Modul Compact Plan Vertikal'!$H$5)/('Modul Compact Plan Vertikal'!$F$5-'Modul Compact Plan Vertikal'!$H$5))))/49.8329)^Blad1!$F$76</f>
        <v>574.09717484064038</v>
      </c>
      <c r="F92" s="16">
        <f>Blad1!$G82*((('Modul Compact Plan Vertikal'!$D$5-'Modul Compact Plan Vertikal'!$F$5)/(LN(('Modul Compact Plan Vertikal'!$D$5-'Modul Compact Plan Vertikal'!$H$5)/('Modul Compact Plan Vertikal'!$F$5-'Modul Compact Plan Vertikal'!$H$5))))/49.8329)^Blad1!$H$76</f>
        <v>772.02586235122067</v>
      </c>
    </row>
    <row r="93" spans="3:6">
      <c r="C93" s="9">
        <v>2000</v>
      </c>
      <c r="D93" s="16">
        <f>Blad1!$C83*((('Modul Compact Plan Vertikal'!$D$5-'Modul Compact Plan Vertikal'!$F$5)/(LN(('Modul Compact Plan Vertikal'!$D$5-'Modul Compact Plan Vertikal'!$H$5)/('Modul Compact Plan Vertikal'!$F$5-'Modul Compact Plan Vertikal'!$H$5))))/49.8329)^Blad1!$D$76</f>
        <v>402.70356016914758</v>
      </c>
      <c r="E93" s="16">
        <f>Blad1!$E83*((('Modul Compact Plan Vertikal'!$D$5-'Modul Compact Plan Vertikal'!$F$5)/(LN(('Modul Compact Plan Vertikal'!$D$5-'Modul Compact Plan Vertikal'!$H$5)/('Modul Compact Plan Vertikal'!$F$5-'Modul Compact Plan Vertikal'!$H$5))))/49.8329)^Blad1!$F$76</f>
        <v>637.71876402455075</v>
      </c>
      <c r="F93" s="16">
        <f>Blad1!$G83*((('Modul Compact Plan Vertikal'!$D$5-'Modul Compact Plan Vertikal'!$F$5)/(LN(('Modul Compact Plan Vertikal'!$D$5-'Modul Compact Plan Vertikal'!$H$5)/('Modul Compact Plan Vertikal'!$F$5-'Modul Compact Plan Vertikal'!$H$5))))/49.8329)^Blad1!$H$76</f>
        <v>856.60449185721416</v>
      </c>
    </row>
    <row r="94" spans="3:6">
      <c r="C94" s="9">
        <v>2300</v>
      </c>
      <c r="D94" s="16">
        <f>Blad1!$C84*((('Modul Compact Plan Vertikal'!$D$5-'Modul Compact Plan Vertikal'!$F$5)/(LN(('Modul Compact Plan Vertikal'!$D$5-'Modul Compact Plan Vertikal'!$H$5)/('Modul Compact Plan Vertikal'!$F$5-'Modul Compact Plan Vertikal'!$H$5))))/49.8329)^Blad1!$D$76</f>
        <v>442.16446179376254</v>
      </c>
      <c r="E94" s="16">
        <f>Blad1!$E84*((('Modul Compact Plan Vertikal'!$D$5-'Modul Compact Plan Vertikal'!$F$5)/(LN(('Modul Compact Plan Vertikal'!$D$5-'Modul Compact Plan Vertikal'!$H$5)/('Modul Compact Plan Vertikal'!$F$5-'Modul Compact Plan Vertikal'!$H$5))))/49.8329)^Blad1!$F$76</f>
        <v>701.34035320846112</v>
      </c>
      <c r="F94" s="16">
        <f>Blad1!$G84*((('Modul Compact Plan Vertikal'!$D$5-'Modul Compact Plan Vertikal'!$F$5)/(LN(('Modul Compact Plan Vertikal'!$D$5-'Modul Compact Plan Vertikal'!$H$5)/('Modul Compact Plan Vertikal'!$F$5-'Modul Compact Plan Vertikal'!$H$5))))/49.8329)^Blad1!$H$76</f>
        <v>942.166593799324</v>
      </c>
    </row>
    <row r="95" spans="3:6" hidden="1">
      <c r="C95" s="9">
        <v>2600</v>
      </c>
      <c r="D95" s="16">
        <f>($C95/1000)*Blad1!$C$76*((('Modul Compact Plan Vertikal'!$D$5-'Modul Compact Plan Vertikal'!$F$5)/(LN(('Modul Compact Plan Vertikal'!$D$5-'Modul Compact Plan Vertikal'!$H$5)/('Modul Compact Plan Vertikal'!$F$5-'Modul Compact Plan Vertikal'!$H$5))))/49.8329)^Blad1!$D$76</f>
        <v>526.14535499486612</v>
      </c>
      <c r="E95" s="16">
        <f>($C95/1000)*Blad1!$E$76*((('Modul Compact Plan Vertikal'!$D$5-'Modul Compact Plan Vertikal'!$F$5)/(LN(('Modul Compact Plan Vertikal'!$D$5-'Modul Compact Plan Vertikal'!$H$5)/('Modul Compact Plan Vertikal'!$F$5-'Modul Compact Plan Vertikal'!$H$5))))/49.8329)^Blad1!$F$76</f>
        <v>833.59310552777094</v>
      </c>
      <c r="F95" s="16">
        <f>($C95/1000)*Blad1!$G$76*((('Modul Compact Plan Vertikal'!$D$5-'Modul Compact Plan Vertikal'!$F$5)/(LN(('Modul Compact Plan Vertikal'!$D$5-'Modul Compact Plan Vertikal'!$H$5)/('Modul Compact Plan Vertikal'!$F$5-'Modul Compact Plan Vertikal'!$H$5))))/49.8329)^Blad1!$H$76</f>
        <v>1119.9784102491337</v>
      </c>
    </row>
    <row r="96" spans="3:6" hidden="1">
      <c r="C96" s="9">
        <v>3000</v>
      </c>
      <c r="D96" s="16">
        <f>($C96/1000)*Blad1!$C$76*((('Modul Compact Plan Vertikal'!$D$5-'Modul Compact Plan Vertikal'!$F$5)/(LN(('Modul Compact Plan Vertikal'!$D$5-'Modul Compact Plan Vertikal'!$H$5)/('Modul Compact Plan Vertikal'!$F$5-'Modul Compact Plan Vertikal'!$H$5))))/49.8329)^Blad1!$D$76</f>
        <v>607.09079422484558</v>
      </c>
      <c r="E96" s="16">
        <f>($C96/1000)*Blad1!$E$76*((('Modul Compact Plan Vertikal'!$D$5-'Modul Compact Plan Vertikal'!$F$5)/(LN(('Modul Compact Plan Vertikal'!$D$5-'Modul Compact Plan Vertikal'!$H$5)/('Modul Compact Plan Vertikal'!$F$5-'Modul Compact Plan Vertikal'!$H$5))))/49.8329)^Blad1!$F$76</f>
        <v>961.83819868588955</v>
      </c>
      <c r="F96" s="16">
        <f>($C96/1000)*Blad1!$G$76*((('Modul Compact Plan Vertikal'!$D$5-'Modul Compact Plan Vertikal'!$F$5)/(LN(('Modul Compact Plan Vertikal'!$D$5-'Modul Compact Plan Vertikal'!$H$5)/('Modul Compact Plan Vertikal'!$F$5-'Modul Compact Plan Vertikal'!$H$5))))/49.8329)^Blad1!$H$76</f>
        <v>1292.2827810566928</v>
      </c>
    </row>
    <row r="100" spans="3:8" ht="20.25">
      <c r="C100" s="70" t="s">
        <v>14</v>
      </c>
      <c r="D100" s="70"/>
      <c r="E100" s="70"/>
      <c r="F100" s="70"/>
      <c r="G100" s="17"/>
      <c r="H100" s="17"/>
    </row>
    <row r="101" spans="3:8">
      <c r="C101" s="19"/>
      <c r="D101" s="71" t="s">
        <v>6</v>
      </c>
      <c r="E101" s="72"/>
      <c r="F101" s="73"/>
      <c r="G101" s="18"/>
      <c r="H101" s="18"/>
    </row>
    <row r="102" spans="3:8">
      <c r="C102" s="20" t="s">
        <v>7</v>
      </c>
      <c r="D102" s="21" t="s">
        <v>8</v>
      </c>
      <c r="E102" s="21" t="s">
        <v>9</v>
      </c>
      <c r="F102" s="21" t="s">
        <v>10</v>
      </c>
    </row>
    <row r="103" spans="3:8">
      <c r="C103" s="9">
        <v>400</v>
      </c>
      <c r="D103" s="16">
        <f>Blad1!$C91*((('Modul Compact Plan Vertikal'!$D$5-'Modul Compact Plan Vertikal'!$F$5)/(LN(('Modul Compact Plan Vertikal'!$D$5-'Modul Compact Plan Vertikal'!$H$5)/('Modul Compact Plan Vertikal'!$F$5-'Modul Compact Plan Vertikal'!$H$5))))/49.8329)^Blad1!$D$97</f>
        <v>95.616800090413179</v>
      </c>
      <c r="E103" s="16">
        <f>Blad1!$E91*((('Modul Compact Plan Vertikal'!$D$5-'Modul Compact Plan Vertikal'!$F$5)/(LN(('Modul Compact Plan Vertikal'!$D$5-'Modul Compact Plan Vertikal'!$H$5)/('Modul Compact Plan Vertikal'!$F$5-'Modul Compact Plan Vertikal'!$H$5))))/49.8329)^Blad1!$F$97</f>
        <v>151.28913333496806</v>
      </c>
      <c r="F103" s="16">
        <f>Blad1!$G91*((('Modul Compact Plan Vertikal'!$D$5-'Modul Compact Plan Vertikal'!$F$5)/(LN(('Modul Compact Plan Vertikal'!$D$5-'Modul Compact Plan Vertikal'!$H$5)/('Modul Compact Plan Vertikal'!$F$5-'Modul Compact Plan Vertikal'!$H$5))))/49.8329)^Blad1!$H$97</f>
        <v>203.57879427605437</v>
      </c>
    </row>
    <row r="104" spans="3:8">
      <c r="C104" s="9">
        <v>500</v>
      </c>
      <c r="D104" s="16">
        <f>Blad1!$C92*((('Modul Compact Plan Vertikal'!$D$5-'Modul Compact Plan Vertikal'!$F$5)/(LN(('Modul Compact Plan Vertikal'!$D$5-'Modul Compact Plan Vertikal'!$H$5)/('Modul Compact Plan Vertikal'!$F$5-'Modul Compact Plan Vertikal'!$H$5))))/49.8329)^Blad1!$D$97</f>
        <v>123.94770382090597</v>
      </c>
      <c r="E104" s="16">
        <f>Blad1!$E92*((('Modul Compact Plan Vertikal'!$D$5-'Modul Compact Plan Vertikal'!$F$5)/(LN(('Modul Compact Plan Vertikal'!$D$5-'Modul Compact Plan Vertikal'!$H$5)/('Modul Compact Plan Vertikal'!$F$5-'Modul Compact Plan Vertikal'!$H$5))))/49.8329)^Blad1!$F$97</f>
        <v>195.87434150322022</v>
      </c>
      <c r="F104" s="16">
        <f>Blad1!$G92*((('Modul Compact Plan Vertikal'!$D$5-'Modul Compact Plan Vertikal'!$F$5)/(LN(('Modul Compact Plan Vertikal'!$D$5-'Modul Compact Plan Vertikal'!$H$5)/('Modul Compact Plan Vertikal'!$F$5-'Modul Compact Plan Vertikal'!$H$5))))/49.8329)^Blad1!$H$97</f>
        <v>263.07887666108473</v>
      </c>
    </row>
    <row r="105" spans="3:8">
      <c r="C105" s="9">
        <v>600</v>
      </c>
      <c r="D105" s="16">
        <f>Blad1!$C93*((('Modul Compact Plan Vertikal'!$D$5-'Modul Compact Plan Vertikal'!$F$5)/(LN(('Modul Compact Plan Vertikal'!$D$5-'Modul Compact Plan Vertikal'!$H$5)/('Modul Compact Plan Vertikal'!$F$5-'Modul Compact Plan Vertikal'!$H$5))))/49.8329)^Blad1!$D$97</f>
        <v>142.6663366428387</v>
      </c>
      <c r="E105" s="16">
        <f>Blad1!$E93*((('Modul Compact Plan Vertikal'!$D$5-'Modul Compact Plan Vertikal'!$F$5)/(LN(('Modul Compact Plan Vertikal'!$D$5-'Modul Compact Plan Vertikal'!$H$5)/('Modul Compact Plan Vertikal'!$F$5-'Modul Compact Plan Vertikal'!$H$5))))/49.8329)^Blad1!$F$97</f>
        <v>225.43082781700537</v>
      </c>
      <c r="F105" s="16">
        <f>Blad1!$G93*((('Modul Compact Plan Vertikal'!$D$5-'Modul Compact Plan Vertikal'!$F$5)/(LN(('Modul Compact Plan Vertikal'!$D$5-'Modul Compact Plan Vertikal'!$H$5)/('Modul Compact Plan Vertikal'!$F$5-'Modul Compact Plan Vertikal'!$H$5))))/49.8329)^Blad1!$H$97</f>
        <v>303.4012465418491</v>
      </c>
    </row>
    <row r="106" spans="3:8">
      <c r="C106" s="9">
        <v>700</v>
      </c>
      <c r="D106" s="16">
        <f>Blad1!$C94*((('Modul Compact Plan Vertikal'!$D$5-'Modul Compact Plan Vertikal'!$F$5)/(LN(('Modul Compact Plan Vertikal'!$D$5-'Modul Compact Plan Vertikal'!$H$5)/('Modul Compact Plan Vertikal'!$F$5-'Modul Compact Plan Vertikal'!$H$5))))/49.8329)^Blad1!$D$97</f>
        <v>170.49133137814414</v>
      </c>
      <c r="E106" s="16">
        <f>Blad1!$E94*((('Modul Compact Plan Vertikal'!$D$5-'Modul Compact Plan Vertikal'!$F$5)/(LN(('Modul Compact Plan Vertikal'!$D$5-'Modul Compact Plan Vertikal'!$H$5)/('Modul Compact Plan Vertikal'!$F$5-'Modul Compact Plan Vertikal'!$H$5))))/49.8329)^Blad1!$F$97</f>
        <v>270.01603598525753</v>
      </c>
      <c r="F106" s="16">
        <f>Blad1!$G94*((('Modul Compact Plan Vertikal'!$D$5-'Modul Compact Plan Vertikal'!$F$5)/(LN(('Modul Compact Plan Vertikal'!$D$5-'Modul Compact Plan Vertikal'!$H$5)/('Modul Compact Plan Vertikal'!$F$5-'Modul Compact Plan Vertikal'!$H$5))))/49.8329)^Blad1!$H$97</f>
        <v>362.9013289268795</v>
      </c>
    </row>
    <row r="107" spans="3:8">
      <c r="C107" s="9">
        <v>800</v>
      </c>
      <c r="D107" s="16">
        <f>Blad1!$C95*((('Modul Compact Plan Vertikal'!$D$5-'Modul Compact Plan Vertikal'!$F$5)/(LN(('Modul Compact Plan Vertikal'!$D$5-'Modul Compact Plan Vertikal'!$H$5)/('Modul Compact Plan Vertikal'!$F$5-'Modul Compact Plan Vertikal'!$H$5))))/49.8329)^Blad1!$D$97</f>
        <v>189.20996420007688</v>
      </c>
      <c r="E107" s="16">
        <f>Blad1!$E95*((('Modul Compact Plan Vertikal'!$D$5-'Modul Compact Plan Vertikal'!$F$5)/(LN(('Modul Compact Plan Vertikal'!$D$5-'Modul Compact Plan Vertikal'!$H$5)/('Modul Compact Plan Vertikal'!$F$5-'Modul Compact Plan Vertikal'!$H$5))))/49.8329)^Blad1!$F$97</f>
        <v>299.5725222990427</v>
      </c>
      <c r="F107" s="16">
        <f>Blad1!$G95*((('Modul Compact Plan Vertikal'!$D$5-'Modul Compact Plan Vertikal'!$F$5)/(LN(('Modul Compact Plan Vertikal'!$D$5-'Modul Compact Plan Vertikal'!$H$5)/('Modul Compact Plan Vertikal'!$F$5-'Modul Compact Plan Vertikal'!$H$5))))/49.8329)^Blad1!$H$97</f>
        <v>402.73196258958581</v>
      </c>
    </row>
    <row r="108" spans="3:8">
      <c r="C108" s="9">
        <v>900</v>
      </c>
      <c r="D108" s="16">
        <f>Blad1!$C96*((('Modul Compact Plan Vertikal'!$D$5-'Modul Compact Plan Vertikal'!$F$5)/(LN(('Modul Compact Plan Vertikal'!$D$5-'Modul Compact Plan Vertikal'!$H$5)/('Modul Compact Plan Vertikal'!$F$5-'Modul Compact Plan Vertikal'!$H$5))))/49.8329)^Blad1!$D$97</f>
        <v>217.54086793056968</v>
      </c>
      <c r="E108" s="16">
        <f>Blad1!$E96*((('Modul Compact Plan Vertikal'!$D$5-'Modul Compact Plan Vertikal'!$F$5)/(LN(('Modul Compact Plan Vertikal'!$D$5-'Modul Compact Plan Vertikal'!$H$5)/('Modul Compact Plan Vertikal'!$F$5-'Modul Compact Plan Vertikal'!$H$5))))/49.8329)^Blad1!$F$97</f>
        <v>344.15773046729487</v>
      </c>
      <c r="F108" s="16">
        <f>Blad1!$G96*((('Modul Compact Plan Vertikal'!$D$5-'Modul Compact Plan Vertikal'!$F$5)/(LN(('Modul Compact Plan Vertikal'!$D$5-'Modul Compact Plan Vertikal'!$H$5)/('Modul Compact Plan Vertikal'!$F$5-'Modul Compact Plan Vertikal'!$H$5))))/49.8329)^Blad1!$H$97</f>
        <v>462.72378119267427</v>
      </c>
    </row>
    <row r="109" spans="3:8">
      <c r="C109" s="9">
        <v>1000</v>
      </c>
      <c r="D109" s="16">
        <f>Blad1!$C97*((('Modul Compact Plan Vertikal'!$D$5-'Modul Compact Plan Vertikal'!$F$5)/(LN(('Modul Compact Plan Vertikal'!$D$5-'Modul Compact Plan Vertikal'!$H$5)/('Modul Compact Plan Vertikal'!$F$5-'Modul Compact Plan Vertikal'!$H$5))))/49.8329)^Blad1!$D$97</f>
        <v>235.75359175731504</v>
      </c>
      <c r="E109" s="16">
        <f>Blad1!$E97*((('Modul Compact Plan Vertikal'!$D$5-'Modul Compact Plan Vertikal'!$F$5)/(LN(('Modul Compact Plan Vertikal'!$D$5-'Modul Compact Plan Vertikal'!$H$5)/('Modul Compact Plan Vertikal'!$F$5-'Modul Compact Plan Vertikal'!$H$5))))/49.8329)^Blad1!$F$97</f>
        <v>373.71421678107998</v>
      </c>
      <c r="F109" s="16">
        <f>Blad1!$G97*((('Modul Compact Plan Vertikal'!$D$5-'Modul Compact Plan Vertikal'!$F$5)/(LN(('Modul Compact Plan Vertikal'!$D$5-'Modul Compact Plan Vertikal'!$H$5)/('Modul Compact Plan Vertikal'!$F$5-'Modul Compact Plan Vertikal'!$H$5))))/49.8329)^Blad1!$H$97</f>
        <v>502.06267863732245</v>
      </c>
    </row>
    <row r="110" spans="3:8">
      <c r="C110" s="9">
        <v>1100</v>
      </c>
      <c r="D110" s="16">
        <f>Blad1!$C98*((('Modul Compact Plan Vertikal'!$D$5-'Modul Compact Plan Vertikal'!$F$5)/(LN(('Modul Compact Plan Vertikal'!$D$5-'Modul Compact Plan Vertikal'!$H$5)/('Modul Compact Plan Vertikal'!$F$5-'Modul Compact Plan Vertikal'!$H$5))))/49.8329)^Blad1!$D$97</f>
        <v>264.08449548780783</v>
      </c>
      <c r="E110" s="16">
        <f>Blad1!$E98*((('Modul Compact Plan Vertikal'!$D$5-'Modul Compact Plan Vertikal'!$F$5)/(LN(('Modul Compact Plan Vertikal'!$D$5-'Modul Compact Plan Vertikal'!$H$5)/('Modul Compact Plan Vertikal'!$F$5-'Modul Compact Plan Vertikal'!$H$5))))/49.8329)^Blad1!$F$97</f>
        <v>417.79846755418328</v>
      </c>
      <c r="F110" s="16">
        <f>Blad1!$G98*((('Modul Compact Plan Vertikal'!$D$5-'Modul Compact Plan Vertikal'!$F$5)/(LN(('Modul Compact Plan Vertikal'!$D$5-'Modul Compact Plan Vertikal'!$H$5)/('Modul Compact Plan Vertikal'!$F$5-'Modul Compact Plan Vertikal'!$H$5))))/49.8329)^Blad1!$H$97</f>
        <v>561.56276102235279</v>
      </c>
    </row>
    <row r="111" spans="3:8">
      <c r="C111" s="9">
        <v>1200</v>
      </c>
      <c r="D111" s="16">
        <f>Blad1!$C99*((('Modul Compact Plan Vertikal'!$D$5-'Modul Compact Plan Vertikal'!$F$5)/(LN(('Modul Compact Plan Vertikal'!$D$5-'Modul Compact Plan Vertikal'!$H$5)/('Modul Compact Plan Vertikal'!$F$5-'Modul Compact Plan Vertikal'!$H$5))))/49.8329)^Blad1!$D$97</f>
        <v>282.29721931455322</v>
      </c>
      <c r="E111" s="16">
        <f>Blad1!$E99*((('Modul Compact Plan Vertikal'!$D$5-'Modul Compact Plan Vertikal'!$F$5)/(LN(('Modul Compact Plan Vertikal'!$D$5-'Modul Compact Plan Vertikal'!$H$5)/('Modul Compact Plan Vertikal'!$F$5-'Modul Compact Plan Vertikal'!$H$5))))/49.8329)^Blad1!$F$97</f>
        <v>447.85591126311732</v>
      </c>
      <c r="F111" s="16">
        <f>Blad1!$G99*((('Modul Compact Plan Vertikal'!$D$5-'Modul Compact Plan Vertikal'!$F$5)/(LN(('Modul Compact Plan Vertikal'!$D$5-'Modul Compact Plan Vertikal'!$H$5)/('Modul Compact Plan Vertikal'!$F$5-'Modul Compact Plan Vertikal'!$H$5))))/49.8329)^Blad1!$H$97</f>
        <v>601.39339468505909</v>
      </c>
    </row>
    <row r="112" spans="3:8">
      <c r="C112" s="9">
        <v>1300</v>
      </c>
      <c r="D112" s="16">
        <f>Blad1!$C100*((('Modul Compact Plan Vertikal'!$D$5-'Modul Compact Plan Vertikal'!$F$5)/(LN(('Modul Compact Plan Vertikal'!$D$5-'Modul Compact Plan Vertikal'!$H$5)/('Modul Compact Plan Vertikal'!$F$5-'Modul Compact Plan Vertikal'!$H$5))))/49.8329)^Blad1!$D$97</f>
        <v>306.07494208835965</v>
      </c>
      <c r="E112" s="16">
        <f>Blad1!$E100*((('Modul Compact Plan Vertikal'!$D$5-'Modul Compact Plan Vertikal'!$F$5)/(LN(('Modul Compact Plan Vertikal'!$D$5-'Modul Compact Plan Vertikal'!$H$5)/('Modul Compact Plan Vertikal'!$F$5-'Modul Compact Plan Vertikal'!$H$5))))/49.8329)^Blad1!$F$97</f>
        <v>484.42580110898706</v>
      </c>
      <c r="F112" s="16">
        <f>Blad1!$G100*((('Modul Compact Plan Vertikal'!$D$5-'Modul Compact Plan Vertikal'!$F$5)/(LN(('Modul Compact Plan Vertikal'!$D$5-'Modul Compact Plan Vertikal'!$H$5)/('Modul Compact Plan Vertikal'!$F$5-'Modul Compact Plan Vertikal'!$H$5))))/49.8329)^Blad1!$H$97</f>
        <v>651.0587527089275</v>
      </c>
    </row>
    <row r="113" spans="3:9">
      <c r="C113" s="9">
        <v>1400</v>
      </c>
      <c r="D113" s="16">
        <f>Blad1!$C101*((('Modul Compact Plan Vertikal'!$D$5-'Modul Compact Plan Vertikal'!$F$5)/(LN(('Modul Compact Plan Vertikal'!$D$5-'Modul Compact Plan Vertikal'!$H$5)/('Modul Compact Plan Vertikal'!$F$5-'Modul Compact Plan Vertikal'!$H$5))))/49.8329)^Blad1!$D$97</f>
        <v>329.3467558669787</v>
      </c>
      <c r="E113" s="16">
        <f>Blad1!$E101*((('Modul Compact Plan Vertikal'!$D$5-'Modul Compact Plan Vertikal'!$F$5)/(LN(('Modul Compact Plan Vertikal'!$D$5-'Modul Compact Plan Vertikal'!$H$5)/('Modul Compact Plan Vertikal'!$F$5-'Modul Compact Plan Vertikal'!$H$5))))/49.8329)^Blad1!$F$97</f>
        <v>521.9976057451546</v>
      </c>
      <c r="F113" s="16">
        <f>Blad1!$G101*((('Modul Compact Plan Vertikal'!$D$5-'Modul Compact Plan Vertikal'!$F$5)/(LN(('Modul Compact Plan Vertikal'!$D$5-'Modul Compact Plan Vertikal'!$H$5)/('Modul Compact Plan Vertikal'!$F$5-'Modul Compact Plan Vertikal'!$H$5))))/49.8329)^Blad1!$H$97</f>
        <v>701.21584695085392</v>
      </c>
    </row>
    <row r="114" spans="3:9">
      <c r="C114" s="9">
        <v>1600</v>
      </c>
      <c r="D114" s="16">
        <f>Blad1!$C102*((('Modul Compact Plan Vertikal'!$D$5-'Modul Compact Plan Vertikal'!$F$5)/(LN(('Modul Compact Plan Vertikal'!$D$5-'Modul Compact Plan Vertikal'!$H$5)/('Modul Compact Plan Vertikal'!$F$5-'Modul Compact Plan Vertikal'!$H$5))))/49.8329)^Blad1!$D$97</f>
        <v>375.89038342421691</v>
      </c>
      <c r="E114" s="16">
        <f>Blad1!$E102*((('Modul Compact Plan Vertikal'!$D$5-'Modul Compact Plan Vertikal'!$F$5)/(LN(('Modul Compact Plan Vertikal'!$D$5-'Modul Compact Plan Vertikal'!$H$5)/('Modul Compact Plan Vertikal'!$F$5-'Modul Compact Plan Vertikal'!$H$5))))/49.8329)^Blad1!$F$97</f>
        <v>596.13930022719194</v>
      </c>
      <c r="F114" s="16">
        <f>Blad1!$G102*((('Modul Compact Plan Vertikal'!$D$5-'Modul Compact Plan Vertikal'!$F$5)/(LN(('Modul Compact Plan Vertikal'!$D$5-'Modul Compact Plan Vertikal'!$H$5)/('Modul Compact Plan Vertikal'!$F$5-'Modul Compact Plan Vertikal'!$H$5))))/49.8329)^Blad1!$H$97</f>
        <v>800.5465629985905</v>
      </c>
    </row>
    <row r="115" spans="3:9">
      <c r="C115" s="9">
        <v>1800</v>
      </c>
      <c r="D115" s="16">
        <f>Blad1!$C103*((('Modul Compact Plan Vertikal'!$D$5-'Modul Compact Plan Vertikal'!$F$5)/(LN(('Modul Compact Plan Vertikal'!$D$5-'Modul Compact Plan Vertikal'!$H$5)/('Modul Compact Plan Vertikal'!$F$5-'Modul Compact Plan Vertikal'!$H$5))))/49.8329)^Blad1!$D$97</f>
        <v>422.43401098145506</v>
      </c>
      <c r="E115" s="16">
        <f>Blad1!$E103*((('Modul Compact Plan Vertikal'!$D$5-'Modul Compact Plan Vertikal'!$F$5)/(LN(('Modul Compact Plan Vertikal'!$D$5-'Modul Compact Plan Vertikal'!$H$5)/('Modul Compact Plan Vertikal'!$F$5-'Modul Compact Plan Vertikal'!$H$5))))/49.8329)^Blad1!$F$97</f>
        <v>669.78003731408035</v>
      </c>
      <c r="F115" s="16">
        <f>Blad1!$G103*((('Modul Compact Plan Vertikal'!$D$5-'Modul Compact Plan Vertikal'!$F$5)/(LN(('Modul Compact Plan Vertikal'!$D$5-'Modul Compact Plan Vertikal'!$H$5)/('Modul Compact Plan Vertikal'!$F$5-'Modul Compact Plan Vertikal'!$H$5))))/49.8329)^Blad1!$H$97</f>
        <v>899.8772790463272</v>
      </c>
    </row>
    <row r="116" spans="3:9">
      <c r="C116" s="9">
        <v>2000</v>
      </c>
      <c r="D116" s="16">
        <f>Blad1!$C104*((('Modul Compact Plan Vertikal'!$D$5-'Modul Compact Plan Vertikal'!$F$5)/(LN(('Modul Compact Plan Vertikal'!$D$5-'Modul Compact Plan Vertikal'!$H$5)/('Modul Compact Plan Vertikal'!$F$5-'Modul Compact Plan Vertikal'!$H$5))))/49.8329)^Blad1!$D$97</f>
        <v>469.4835475338806</v>
      </c>
      <c r="E116" s="16">
        <f>Blad1!$E104*((('Modul Compact Plan Vertikal'!$D$5-'Modul Compact Plan Vertikal'!$F$5)/(LN(('Modul Compact Plan Vertikal'!$D$5-'Modul Compact Plan Vertikal'!$H$5)/('Modul Compact Plan Vertikal'!$F$5-'Modul Compact Plan Vertikal'!$H$5))))/49.8329)^Blad1!$F$97</f>
        <v>743.92173179611768</v>
      </c>
      <c r="F116" s="16">
        <f>Blad1!$G104*((('Modul Compact Plan Vertikal'!$D$5-'Modul Compact Plan Vertikal'!$F$5)/(LN(('Modul Compact Plan Vertikal'!$D$5-'Modul Compact Plan Vertikal'!$H$5)/('Modul Compact Plan Vertikal'!$F$5-'Modul Compact Plan Vertikal'!$H$5))))/49.8329)^Blad1!$H$97</f>
        <v>999.2079950940639</v>
      </c>
    </row>
    <row r="117" spans="3:9">
      <c r="C117" s="9">
        <v>2300</v>
      </c>
      <c r="D117" s="16">
        <f>Blad1!$C105*((('Modul Compact Plan Vertikal'!$D$5-'Modul Compact Plan Vertikal'!$F$5)/(LN(('Modul Compact Plan Vertikal'!$D$5-'Modul Compact Plan Vertikal'!$H$5)/('Modul Compact Plan Vertikal'!$F$5-'Modul Compact Plan Vertikal'!$H$5))))/49.8329)^Blad1!$D$97</f>
        <v>516.02717509111869</v>
      </c>
      <c r="E117" s="16">
        <f>Blad1!$E105*((('Modul Compact Plan Vertikal'!$D$5-'Modul Compact Plan Vertikal'!$F$5)/(LN(('Modul Compact Plan Vertikal'!$D$5-'Modul Compact Plan Vertikal'!$H$5)/('Modul Compact Plan Vertikal'!$F$5-'Modul Compact Plan Vertikal'!$H$5))))/49.8329)^Blad1!$F$97</f>
        <v>818.06342627815502</v>
      </c>
      <c r="F117" s="16">
        <f>Blad1!$G105*((('Modul Compact Plan Vertikal'!$D$5-'Modul Compact Plan Vertikal'!$F$5)/(LN(('Modul Compact Plan Vertikal'!$D$5-'Modul Compact Plan Vertikal'!$H$5)/('Modul Compact Plan Vertikal'!$F$5-'Modul Compact Plan Vertikal'!$H$5))))/49.8329)^Blad1!$H$97</f>
        <v>1098.5387111418006</v>
      </c>
    </row>
    <row r="118" spans="3:9" hidden="1">
      <c r="C118" s="9">
        <v>2600</v>
      </c>
      <c r="D118" s="16">
        <f>($C118/1000)*Blad1!$C$97*((('Modul Compact Plan Vertikal'!$D$5-'Modul Compact Plan Vertikal'!$F$5)/(LN(('Modul Compact Plan Vertikal'!$D$5-'Modul Compact Plan Vertikal'!$H$5)/('Modul Compact Plan Vertikal'!$F$5-'Modul Compact Plan Vertikal'!$H$5))))/49.8329)^Blad1!$D$97</f>
        <v>612.95933856901911</v>
      </c>
      <c r="E118" s="16">
        <f>($C118/1000)*Blad1!$E$97*((('Modul Compact Plan Vertikal'!$D$5-'Modul Compact Plan Vertikal'!$F$5)/(LN(('Modul Compact Plan Vertikal'!$D$5-'Modul Compact Plan Vertikal'!$H$5)/('Modul Compact Plan Vertikal'!$F$5-'Modul Compact Plan Vertikal'!$H$5))))/49.8329)^Blad1!$F$97</f>
        <v>971.65696363080804</v>
      </c>
      <c r="F118" s="16">
        <f>Blad1!$G106*((('Modul Compact Plan Vertikal'!$D$5-'Modul Compact Plan Vertikal'!$F$5)/(LN(('Modul Compact Plan Vertikal'!$D$5-'Modul Compact Plan Vertikal'!$H$5)/('Modul Compact Plan Vertikal'!$F$5-'Modul Compact Plan Vertikal'!$H$5))))/49.8329)^Blad1!$H$97</f>
        <v>0</v>
      </c>
    </row>
    <row r="119" spans="3:9" hidden="1">
      <c r="C119" s="9">
        <v>3000</v>
      </c>
      <c r="D119" s="16">
        <f>($C119/1000)*Blad1!$C$97*((('Modul Compact Plan Vertikal'!$D$5-'Modul Compact Plan Vertikal'!$F$5)/(LN(('Modul Compact Plan Vertikal'!$D$5-'Modul Compact Plan Vertikal'!$H$5)/('Modul Compact Plan Vertikal'!$F$5-'Modul Compact Plan Vertikal'!$H$5))))/49.8329)^Blad1!$D$97</f>
        <v>707.26077527194514</v>
      </c>
      <c r="E119" s="16">
        <f>($C119/1000)*Blad1!$E$97*((('Modul Compact Plan Vertikal'!$D$5-'Modul Compact Plan Vertikal'!$F$5)/(LN(('Modul Compact Plan Vertikal'!$D$5-'Modul Compact Plan Vertikal'!$H$5)/('Modul Compact Plan Vertikal'!$F$5-'Modul Compact Plan Vertikal'!$H$5))))/49.8329)^Blad1!$F$97</f>
        <v>1121.1426503432401</v>
      </c>
      <c r="F119" s="16">
        <f>Blad1!$G107*((('Modul Compact Plan Vertikal'!$D$5-'Modul Compact Plan Vertikal'!$F$5)/(LN(('Modul Compact Plan Vertikal'!$D$5-'Modul Compact Plan Vertikal'!$H$5)/('Modul Compact Plan Vertikal'!$F$5-'Modul Compact Plan Vertikal'!$H$5))))/49.8329)^Blad1!$H$97</f>
        <v>0</v>
      </c>
    </row>
    <row r="122" spans="3:9">
      <c r="C122" s="12" t="s">
        <v>15</v>
      </c>
      <c r="D122" s="3"/>
      <c r="E122" s="3"/>
      <c r="F122" s="3"/>
      <c r="G122" s="3"/>
      <c r="H122" s="3"/>
    </row>
    <row r="123" spans="3:9">
      <c r="C123" s="12"/>
      <c r="D123" s="3"/>
      <c r="E123" s="3"/>
      <c r="F123" s="3"/>
      <c r="G123" s="3"/>
      <c r="H123" s="3"/>
    </row>
    <row r="124" spans="3:9">
      <c r="D124" s="3"/>
      <c r="E124" s="3"/>
      <c r="F124" s="3"/>
      <c r="G124" s="3"/>
      <c r="H124" s="3"/>
    </row>
    <row r="125" spans="3:9">
      <c r="C125" s="65" t="s">
        <v>16</v>
      </c>
      <c r="D125" s="66"/>
      <c r="E125" s="66"/>
      <c r="F125" s="66" t="s">
        <v>17</v>
      </c>
      <c r="G125" s="67" t="s">
        <v>18</v>
      </c>
      <c r="H125" s="3"/>
      <c r="I125" s="66"/>
    </row>
    <row r="126" spans="3:9">
      <c r="C126" s="66" t="s">
        <v>19</v>
      </c>
      <c r="D126" s="66"/>
      <c r="E126" s="66"/>
      <c r="F126" s="66" t="s">
        <v>20</v>
      </c>
      <c r="G126" s="68" t="s">
        <v>21</v>
      </c>
      <c r="H126" s="3"/>
      <c r="I126" s="66"/>
    </row>
    <row r="127" spans="3:9">
      <c r="C127" s="66" t="s">
        <v>22</v>
      </c>
      <c r="D127" s="66"/>
      <c r="E127" s="66"/>
      <c r="F127" s="66" t="s">
        <v>23</v>
      </c>
      <c r="G127" s="68" t="s">
        <v>24</v>
      </c>
      <c r="H127" s="3"/>
      <c r="I127" s="66"/>
    </row>
    <row r="128" spans="3:9">
      <c r="D128" s="3"/>
      <c r="E128" s="3"/>
      <c r="F128" s="3"/>
      <c r="G128" s="3"/>
      <c r="H128" s="3"/>
    </row>
    <row r="129" spans="4:8">
      <c r="D129" s="3"/>
      <c r="E129" s="3"/>
      <c r="F129" s="3"/>
      <c r="G129" s="3"/>
      <c r="H129" s="3"/>
    </row>
  </sheetData>
  <sheetProtection algorithmName="SHA-512" hashValue="NYa4IhH6sBq39D0+fDi8KqNhoNfWwdZ3PRIbiyaiVD4BcRDOg+FlR+QaH5tO2YtzM1ivXLUlJROmwPpTPeupqg==" saltValue="OUJCn1O3z2Z9aqUjIPJ8bw==" spinCount="100000" sheet="1" objects="1" scenarios="1" selectLockedCells="1"/>
  <mergeCells count="10">
    <mergeCell ref="C8:F8"/>
    <mergeCell ref="C31:F31"/>
    <mergeCell ref="C54:F54"/>
    <mergeCell ref="C77:F77"/>
    <mergeCell ref="D101:F101"/>
    <mergeCell ref="C100:F100"/>
    <mergeCell ref="D9:F9"/>
    <mergeCell ref="D32:F32"/>
    <mergeCell ref="D55:F55"/>
    <mergeCell ref="D78:F78"/>
  </mergeCells>
  <phoneticPr fontId="2" type="noConversion"/>
  <hyperlinks>
    <hyperlink ref="G127" r:id="rId1" xr:uid="{00000000-0004-0000-0000-000000000000}"/>
    <hyperlink ref="G126" r:id="rId2" xr:uid="{00000000-0004-0000-0000-000001000000}"/>
  </hyperlinks>
  <pageMargins left="0.75" right="0.75" top="1" bottom="1" header="0.5" footer="0.5"/>
  <pageSetup paperSize="9" scale="80" fitToHeight="0" orientation="portrait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77"/>
  <sheetViews>
    <sheetView workbookViewId="0">
      <selection activeCell="J91" sqref="J91"/>
    </sheetView>
  </sheetViews>
  <sheetFormatPr defaultRowHeight="12.75"/>
  <cols>
    <col min="1" max="1" width="7.42578125" customWidth="1"/>
    <col min="2" max="2" width="6.7109375" customWidth="1"/>
    <col min="3" max="3" width="12.85546875" style="5" customWidth="1"/>
    <col min="4" max="4" width="9.28515625" customWidth="1"/>
    <col min="5" max="5" width="14.28515625" customWidth="1"/>
    <col min="7" max="7" width="14.28515625" customWidth="1"/>
    <col min="8" max="8" width="9" customWidth="1"/>
    <col min="9" max="9" width="20.5703125" customWidth="1"/>
    <col min="10" max="11" width="9.140625" customWidth="1"/>
    <col min="12" max="12" width="9.7109375" customWidth="1"/>
    <col min="13" max="13" width="11" customWidth="1"/>
    <col min="17" max="18" width="11.28515625" bestFit="1" customWidth="1"/>
    <col min="20" max="20" width="14" bestFit="1" customWidth="1"/>
  </cols>
  <sheetData>
    <row r="1" spans="1:17">
      <c r="C1"/>
    </row>
    <row r="2" spans="1:17">
      <c r="C2"/>
    </row>
    <row r="3" spans="1:17" ht="18.75" customHeight="1" thickBot="1">
      <c r="C3" s="47" t="s">
        <v>25</v>
      </c>
      <c r="L3" s="58"/>
      <c r="M3" s="47"/>
    </row>
    <row r="4" spans="1:17" ht="28.5" customHeight="1">
      <c r="A4" s="74" t="s">
        <v>26</v>
      </c>
      <c r="B4" s="79" t="s">
        <v>8</v>
      </c>
      <c r="C4" s="82"/>
      <c r="D4" s="83"/>
      <c r="E4" s="79" t="s">
        <v>9</v>
      </c>
      <c r="F4" s="80"/>
      <c r="G4" s="79" t="s">
        <v>10</v>
      </c>
      <c r="H4" s="80"/>
      <c r="L4" s="59"/>
      <c r="M4" s="69"/>
      <c r="N4" s="69"/>
      <c r="O4" s="69"/>
      <c r="P4" s="69"/>
      <c r="Q4" s="69"/>
    </row>
    <row r="5" spans="1:17" ht="21.75" customHeight="1">
      <c r="A5" s="75"/>
      <c r="B5" s="62" t="s">
        <v>27</v>
      </c>
      <c r="C5" s="77" t="s">
        <v>28</v>
      </c>
      <c r="D5" s="78"/>
      <c r="E5" s="81" t="s">
        <v>28</v>
      </c>
      <c r="F5" s="78"/>
      <c r="G5" s="81" t="s">
        <v>28</v>
      </c>
      <c r="H5" s="78"/>
      <c r="L5" s="53"/>
      <c r="N5" s="69"/>
      <c r="O5" s="69"/>
      <c r="P5" s="69"/>
      <c r="Q5" s="69"/>
    </row>
    <row r="6" spans="1:17" ht="16.7" customHeight="1">
      <c r="A6" s="75"/>
      <c r="B6" s="25" t="s">
        <v>29</v>
      </c>
      <c r="C6" s="6" t="s">
        <v>30</v>
      </c>
      <c r="D6" s="1" t="s">
        <v>31</v>
      </c>
      <c r="E6" s="7" t="s">
        <v>30</v>
      </c>
      <c r="F6" s="1" t="s">
        <v>31</v>
      </c>
      <c r="G6" s="7" t="s">
        <v>30</v>
      </c>
      <c r="H6" s="1" t="s">
        <v>31</v>
      </c>
      <c r="M6" s="47"/>
      <c r="N6" s="47"/>
      <c r="O6" s="47"/>
      <c r="P6" s="47"/>
      <c r="Q6" s="47"/>
    </row>
    <row r="7" spans="1:17" ht="16.7" customHeight="1">
      <c r="A7" s="75"/>
      <c r="B7" s="26">
        <v>400</v>
      </c>
      <c r="C7" s="45">
        <v>83</v>
      </c>
      <c r="D7" s="24"/>
      <c r="E7" s="34">
        <v>114</v>
      </c>
      <c r="F7" s="24"/>
      <c r="G7" s="34">
        <v>181</v>
      </c>
      <c r="H7" s="28"/>
      <c r="M7" s="47"/>
      <c r="N7" s="63"/>
      <c r="O7" s="63"/>
      <c r="P7" s="63"/>
      <c r="Q7" s="3"/>
    </row>
    <row r="8" spans="1:17" ht="16.7" customHeight="1">
      <c r="A8" s="75"/>
      <c r="B8" s="27">
        <v>500</v>
      </c>
      <c r="C8" s="45">
        <v>106</v>
      </c>
      <c r="D8" s="24"/>
      <c r="E8" s="34">
        <v>148</v>
      </c>
      <c r="F8" s="24"/>
      <c r="G8" s="34">
        <v>232</v>
      </c>
      <c r="H8" s="28"/>
      <c r="M8" s="47"/>
      <c r="N8" s="63"/>
      <c r="O8" s="63"/>
      <c r="P8" s="63"/>
      <c r="Q8" s="3"/>
    </row>
    <row r="9" spans="1:17" ht="16.7" customHeight="1">
      <c r="A9" s="75"/>
      <c r="B9" s="26">
        <v>600</v>
      </c>
      <c r="C9" s="45">
        <v>122</v>
      </c>
      <c r="D9" s="24"/>
      <c r="E9" s="34">
        <v>174</v>
      </c>
      <c r="F9" s="24"/>
      <c r="G9" s="34">
        <v>269</v>
      </c>
      <c r="H9" s="28"/>
      <c r="M9" s="47"/>
      <c r="N9" s="63"/>
      <c r="O9" s="63"/>
      <c r="P9" s="63"/>
      <c r="Q9" s="3"/>
    </row>
    <row r="10" spans="1:17" ht="16.7" customHeight="1">
      <c r="A10" s="75"/>
      <c r="B10" s="27">
        <v>700</v>
      </c>
      <c r="C10" s="45">
        <v>147</v>
      </c>
      <c r="D10" s="24"/>
      <c r="E10" s="34">
        <v>236</v>
      </c>
      <c r="F10" s="24"/>
      <c r="G10" s="34">
        <v>322</v>
      </c>
      <c r="H10" s="28"/>
      <c r="M10" s="47"/>
      <c r="N10" s="63"/>
      <c r="O10" s="63"/>
      <c r="P10" s="63"/>
      <c r="Q10" s="3"/>
    </row>
    <row r="11" spans="1:17" ht="16.7" customHeight="1">
      <c r="A11" s="75"/>
      <c r="B11" s="26">
        <v>800</v>
      </c>
      <c r="C11" s="45">
        <v>162</v>
      </c>
      <c r="D11" s="24"/>
      <c r="E11" s="34">
        <v>263</v>
      </c>
      <c r="F11" s="24"/>
      <c r="G11" s="34">
        <v>355</v>
      </c>
      <c r="H11" s="28"/>
      <c r="I11" s="54"/>
      <c r="J11" s="47"/>
      <c r="K11" s="47"/>
      <c r="L11" s="55"/>
      <c r="M11" s="47"/>
      <c r="N11" s="63"/>
      <c r="O11" s="63"/>
      <c r="P11" s="63"/>
      <c r="Q11" s="3"/>
    </row>
    <row r="12" spans="1:17" ht="16.7" customHeight="1">
      <c r="A12" s="75"/>
      <c r="B12" s="27">
        <v>900</v>
      </c>
      <c r="C12" s="45">
        <v>186</v>
      </c>
      <c r="D12" s="24"/>
      <c r="E12" s="34">
        <v>303</v>
      </c>
      <c r="F12" s="24"/>
      <c r="G12" s="34">
        <v>410</v>
      </c>
      <c r="H12" s="28"/>
      <c r="I12" s="56"/>
      <c r="J12" s="48"/>
      <c r="L12" s="48"/>
      <c r="M12" s="47"/>
      <c r="N12" s="63"/>
      <c r="O12" s="63"/>
      <c r="P12" s="63"/>
      <c r="Q12" s="3"/>
    </row>
    <row r="13" spans="1:17" ht="16.7" customHeight="1">
      <c r="A13" s="75"/>
      <c r="B13" s="26">
        <v>1000</v>
      </c>
      <c r="C13" s="45">
        <v>202</v>
      </c>
      <c r="D13" s="52">
        <v>1.2470000000000001</v>
      </c>
      <c r="E13" s="34">
        <v>328</v>
      </c>
      <c r="F13" s="42">
        <v>1.2649999999999999</v>
      </c>
      <c r="G13" s="34">
        <v>444</v>
      </c>
      <c r="H13" s="43">
        <v>1.2989999999999999</v>
      </c>
      <c r="I13" s="55"/>
      <c r="J13" s="54"/>
      <c r="K13" s="54"/>
      <c r="L13" s="54"/>
      <c r="M13" s="47"/>
      <c r="N13" s="63"/>
      <c r="O13" s="63"/>
      <c r="P13" s="63"/>
      <c r="Q13" s="3"/>
    </row>
    <row r="14" spans="1:17" ht="16.7" customHeight="1">
      <c r="A14" s="75"/>
      <c r="B14" s="27">
        <v>1100</v>
      </c>
      <c r="C14" s="45">
        <v>227</v>
      </c>
      <c r="D14" s="24"/>
      <c r="E14" s="34">
        <v>369</v>
      </c>
      <c r="F14" s="24"/>
      <c r="G14" s="34">
        <v>497</v>
      </c>
      <c r="H14" s="28"/>
      <c r="I14" s="55"/>
      <c r="J14" s="57"/>
      <c r="K14" s="57"/>
      <c r="L14" s="57"/>
      <c r="M14" s="47"/>
      <c r="N14" s="63"/>
      <c r="O14" s="63"/>
      <c r="P14" s="63"/>
      <c r="Q14" s="3"/>
    </row>
    <row r="15" spans="1:17" ht="16.7" customHeight="1">
      <c r="A15" s="75"/>
      <c r="B15" s="26">
        <v>1200</v>
      </c>
      <c r="C15" s="45">
        <v>243</v>
      </c>
      <c r="D15" s="24"/>
      <c r="E15" s="34">
        <v>395</v>
      </c>
      <c r="F15" s="24"/>
      <c r="G15" s="34">
        <v>532</v>
      </c>
      <c r="H15" s="28"/>
      <c r="M15" s="47"/>
      <c r="N15" s="63"/>
      <c r="O15" s="63"/>
      <c r="P15" s="63"/>
      <c r="Q15" s="3"/>
    </row>
    <row r="16" spans="1:17" ht="16.7" customHeight="1">
      <c r="A16" s="75"/>
      <c r="B16" s="50">
        <v>1300</v>
      </c>
      <c r="C16" s="45">
        <v>263</v>
      </c>
      <c r="D16" s="24"/>
      <c r="E16" s="34">
        <v>428</v>
      </c>
      <c r="F16" s="24"/>
      <c r="G16" s="34">
        <v>576</v>
      </c>
      <c r="H16" s="28"/>
      <c r="M16" s="47"/>
      <c r="N16" s="64"/>
      <c r="O16" s="64"/>
      <c r="P16" s="64"/>
      <c r="Q16" s="3"/>
    </row>
    <row r="17" spans="1:17" ht="16.7" customHeight="1">
      <c r="A17" s="75"/>
      <c r="B17" s="26">
        <v>1400</v>
      </c>
      <c r="C17" s="45">
        <v>283</v>
      </c>
      <c r="D17" s="24"/>
      <c r="E17" s="34">
        <v>461</v>
      </c>
      <c r="F17" s="24"/>
      <c r="G17" s="34">
        <v>620</v>
      </c>
      <c r="H17" s="28"/>
      <c r="M17" s="47"/>
      <c r="N17" s="63"/>
      <c r="O17" s="63"/>
      <c r="P17" s="63"/>
      <c r="Q17" s="3"/>
    </row>
    <row r="18" spans="1:17" ht="16.7" customHeight="1">
      <c r="A18" s="75"/>
      <c r="B18" s="50">
        <v>1600</v>
      </c>
      <c r="C18" s="45">
        <v>339</v>
      </c>
      <c r="D18" s="24"/>
      <c r="E18" s="34">
        <v>552</v>
      </c>
      <c r="F18" s="24"/>
      <c r="G18" s="34">
        <v>742</v>
      </c>
      <c r="H18" s="28"/>
      <c r="M18" s="47"/>
      <c r="N18" s="63"/>
      <c r="O18" s="63"/>
      <c r="P18" s="63"/>
      <c r="Q18" s="3"/>
    </row>
    <row r="19" spans="1:17" ht="16.7" customHeight="1">
      <c r="A19" s="75"/>
      <c r="B19" s="26">
        <v>1800</v>
      </c>
      <c r="C19" s="45">
        <v>364</v>
      </c>
      <c r="D19" s="24"/>
      <c r="E19" s="34">
        <v>592</v>
      </c>
      <c r="F19" s="24"/>
      <c r="G19" s="34">
        <v>795</v>
      </c>
      <c r="H19" s="28"/>
      <c r="M19" s="47"/>
      <c r="N19" s="63"/>
      <c r="O19" s="63"/>
      <c r="P19" s="63"/>
      <c r="Q19" s="3"/>
    </row>
    <row r="20" spans="1:17" ht="16.7" customHeight="1">
      <c r="A20" s="75"/>
      <c r="B20" s="50">
        <v>2000</v>
      </c>
      <c r="C20" s="45">
        <v>404</v>
      </c>
      <c r="D20" s="24"/>
      <c r="E20" s="34">
        <v>658</v>
      </c>
      <c r="F20" s="24"/>
      <c r="G20" s="34">
        <v>883</v>
      </c>
      <c r="H20" s="28"/>
      <c r="M20" s="47"/>
      <c r="N20" s="63"/>
      <c r="O20" s="63"/>
      <c r="P20" s="63"/>
      <c r="Q20" s="3"/>
    </row>
    <row r="21" spans="1:17" ht="16.7" customHeight="1">
      <c r="A21" s="75"/>
      <c r="B21" s="26">
        <v>2300</v>
      </c>
      <c r="C21" s="45">
        <v>444</v>
      </c>
      <c r="D21" s="24"/>
      <c r="E21" s="34">
        <v>757</v>
      </c>
      <c r="F21" s="24"/>
      <c r="G21" s="34">
        <v>1089</v>
      </c>
      <c r="H21" s="28"/>
      <c r="J21" s="48"/>
      <c r="M21" s="47"/>
      <c r="N21" s="63"/>
      <c r="O21" s="63"/>
      <c r="P21" s="63"/>
    </row>
    <row r="22" spans="1:17" ht="16.7" customHeight="1">
      <c r="A22" s="75"/>
      <c r="B22" s="50"/>
      <c r="C22" s="45"/>
      <c r="D22" s="24"/>
      <c r="E22" s="34"/>
      <c r="F22" s="24"/>
      <c r="G22" s="34"/>
      <c r="H22" s="28"/>
      <c r="M22" s="47"/>
    </row>
    <row r="23" spans="1:17" ht="16.7" customHeight="1" thickBot="1">
      <c r="A23" s="76"/>
      <c r="B23" s="51"/>
      <c r="C23" s="46"/>
      <c r="D23" s="8"/>
      <c r="E23" s="35"/>
      <c r="F23" s="8"/>
      <c r="G23" s="35"/>
      <c r="H23" s="29"/>
      <c r="J23" s="49"/>
      <c r="L23" s="49"/>
      <c r="M23" s="49"/>
    </row>
    <row r="24" spans="1:17" ht="97.5" customHeight="1" thickBot="1">
      <c r="A24" s="4"/>
      <c r="C24" s="18" t="s">
        <v>32</v>
      </c>
      <c r="D24" s="3"/>
      <c r="E24" s="3"/>
      <c r="F24" s="3"/>
      <c r="G24" s="3"/>
      <c r="H24" s="3"/>
      <c r="J24" t="s">
        <v>33</v>
      </c>
    </row>
    <row r="25" spans="1:17" ht="29.25" customHeight="1">
      <c r="A25" s="74" t="s">
        <v>34</v>
      </c>
      <c r="B25" s="79" t="s">
        <v>8</v>
      </c>
      <c r="C25" s="82"/>
      <c r="D25" s="83"/>
      <c r="E25" s="79" t="s">
        <v>9</v>
      </c>
      <c r="F25" s="80"/>
      <c r="G25" s="79" t="s">
        <v>10</v>
      </c>
      <c r="H25" s="80"/>
    </row>
    <row r="26" spans="1:17" ht="22.5" customHeight="1">
      <c r="A26" s="75"/>
      <c r="B26" s="62" t="s">
        <v>35</v>
      </c>
      <c r="C26" s="77" t="s">
        <v>28</v>
      </c>
      <c r="D26" s="78"/>
      <c r="E26" s="81" t="s">
        <v>28</v>
      </c>
      <c r="F26" s="78"/>
      <c r="G26" s="81" t="s">
        <v>28</v>
      </c>
      <c r="H26" s="78"/>
    </row>
    <row r="27" spans="1:17" ht="21" customHeight="1" thickBot="1">
      <c r="A27" s="75"/>
      <c r="B27" s="25" t="s">
        <v>29</v>
      </c>
      <c r="C27" s="6" t="s">
        <v>30</v>
      </c>
      <c r="D27" s="1" t="s">
        <v>31</v>
      </c>
      <c r="E27" s="7" t="s">
        <v>30</v>
      </c>
      <c r="F27" s="1" t="s">
        <v>31</v>
      </c>
      <c r="G27" s="31" t="s">
        <v>30</v>
      </c>
      <c r="H27" s="32" t="s">
        <v>31</v>
      </c>
    </row>
    <row r="28" spans="1:17" ht="18.75" customHeight="1" thickBot="1">
      <c r="A28" s="75"/>
      <c r="B28" s="26">
        <v>400</v>
      </c>
      <c r="C28" s="45">
        <v>112</v>
      </c>
      <c r="D28" s="2"/>
      <c r="E28" s="34">
        <v>179</v>
      </c>
      <c r="F28" s="30"/>
      <c r="G28" s="36">
        <v>245</v>
      </c>
      <c r="H28" s="33"/>
    </row>
    <row r="29" spans="1:17" ht="15" customHeight="1" thickBot="1">
      <c r="A29" s="75"/>
      <c r="B29" s="27">
        <v>500</v>
      </c>
      <c r="C29" s="45">
        <v>144</v>
      </c>
      <c r="D29" s="2"/>
      <c r="E29" s="34">
        <v>230</v>
      </c>
      <c r="F29" s="30"/>
      <c r="G29" s="36">
        <v>315</v>
      </c>
      <c r="H29" s="30"/>
    </row>
    <row r="30" spans="1:17" ht="16.5" customHeight="1" thickBot="1">
      <c r="A30" s="75"/>
      <c r="B30" s="26">
        <v>600</v>
      </c>
      <c r="C30" s="45">
        <v>166</v>
      </c>
      <c r="D30" s="2"/>
      <c r="E30" s="34">
        <v>266</v>
      </c>
      <c r="F30" s="30"/>
      <c r="G30" s="36">
        <v>364</v>
      </c>
      <c r="H30" s="30"/>
    </row>
    <row r="31" spans="1:17" ht="15.75" customHeight="1" thickBot="1">
      <c r="A31" s="75"/>
      <c r="B31" s="27">
        <v>700</v>
      </c>
      <c r="C31" s="45">
        <v>199</v>
      </c>
      <c r="D31" s="2"/>
      <c r="E31" s="34">
        <v>318</v>
      </c>
      <c r="F31" s="30"/>
      <c r="G31" s="36">
        <v>436</v>
      </c>
      <c r="H31" s="30"/>
    </row>
    <row r="32" spans="1:17" ht="15.75" customHeight="1" thickBot="1">
      <c r="A32" s="75"/>
      <c r="B32" s="26">
        <v>800</v>
      </c>
      <c r="C32" s="45">
        <v>221</v>
      </c>
      <c r="D32" s="2"/>
      <c r="E32" s="34">
        <v>353</v>
      </c>
      <c r="F32" s="30"/>
      <c r="G32" s="36">
        <v>482</v>
      </c>
      <c r="H32" s="30"/>
      <c r="I32" s="54"/>
      <c r="J32" s="47"/>
      <c r="K32" s="47"/>
      <c r="L32" s="55"/>
      <c r="M32" s="55"/>
    </row>
    <row r="33" spans="1:13" ht="16.5" customHeight="1" thickBot="1">
      <c r="A33" s="75"/>
      <c r="B33" s="27">
        <v>900</v>
      </c>
      <c r="C33" s="45">
        <v>154</v>
      </c>
      <c r="D33" s="2"/>
      <c r="E33" s="34">
        <v>406</v>
      </c>
      <c r="F33" s="30"/>
      <c r="G33" s="36">
        <v>554</v>
      </c>
      <c r="H33" s="30"/>
      <c r="I33" s="56"/>
      <c r="J33" s="48"/>
    </row>
    <row r="34" spans="1:13" ht="16.5" customHeight="1" thickBot="1">
      <c r="A34" s="75"/>
      <c r="B34" s="26">
        <v>1000</v>
      </c>
      <c r="C34" s="45">
        <v>274</v>
      </c>
      <c r="D34" s="39">
        <v>1.2470000000000001</v>
      </c>
      <c r="E34" s="34">
        <v>440</v>
      </c>
      <c r="F34" s="41">
        <v>1.2649999999999999</v>
      </c>
      <c r="G34" s="36">
        <v>602</v>
      </c>
      <c r="H34" s="40">
        <v>1.2989999999999999</v>
      </c>
      <c r="I34" s="55"/>
      <c r="J34" s="54"/>
      <c r="K34" s="54"/>
      <c r="L34" s="54"/>
      <c r="M34" s="54"/>
    </row>
    <row r="35" spans="1:13" ht="18.75" customHeight="1" thickBot="1">
      <c r="A35" s="75"/>
      <c r="B35" s="27">
        <v>1100</v>
      </c>
      <c r="C35" s="45">
        <v>307</v>
      </c>
      <c r="D35" s="2"/>
      <c r="E35" s="34">
        <v>492</v>
      </c>
      <c r="F35" s="30"/>
      <c r="G35" s="36">
        <v>674</v>
      </c>
      <c r="H35" s="30"/>
      <c r="I35" s="55"/>
      <c r="J35" s="57"/>
      <c r="K35" s="57"/>
      <c r="L35" s="57"/>
      <c r="M35" s="57"/>
    </row>
    <row r="36" spans="1:13" ht="17.25" customHeight="1" thickBot="1">
      <c r="A36" s="75"/>
      <c r="B36" s="26">
        <v>1200</v>
      </c>
      <c r="C36" s="45">
        <v>330</v>
      </c>
      <c r="D36" s="2"/>
      <c r="E36" s="34">
        <v>527</v>
      </c>
      <c r="F36" s="30"/>
      <c r="G36" s="36">
        <v>722</v>
      </c>
      <c r="H36" s="30"/>
    </row>
    <row r="37" spans="1:13" ht="17.25" customHeight="1" thickBot="1">
      <c r="A37" s="75"/>
      <c r="B37" s="50">
        <v>1300</v>
      </c>
      <c r="C37" s="45">
        <v>357</v>
      </c>
      <c r="D37" s="2"/>
      <c r="E37" s="34">
        <v>571</v>
      </c>
      <c r="F37" s="30"/>
      <c r="G37" s="36">
        <v>781</v>
      </c>
      <c r="H37" s="30"/>
    </row>
    <row r="38" spans="1:13" ht="16.5" customHeight="1" thickBot="1">
      <c r="A38" s="75"/>
      <c r="B38" s="26">
        <v>1400</v>
      </c>
      <c r="C38" s="45">
        <v>384</v>
      </c>
      <c r="D38" s="2"/>
      <c r="E38" s="34">
        <v>614</v>
      </c>
      <c r="F38" s="30"/>
      <c r="G38" s="36">
        <v>841</v>
      </c>
      <c r="H38" s="30"/>
    </row>
    <row r="39" spans="1:13" ht="15.75" customHeight="1" thickBot="1">
      <c r="A39" s="75"/>
      <c r="B39" s="50">
        <v>1600</v>
      </c>
      <c r="C39" s="45">
        <v>438</v>
      </c>
      <c r="D39" s="2"/>
      <c r="E39" s="34">
        <v>701</v>
      </c>
      <c r="F39" s="30"/>
      <c r="G39" s="36">
        <v>960</v>
      </c>
      <c r="H39" s="30"/>
    </row>
    <row r="40" spans="1:13" ht="17.25" customHeight="1" thickBot="1">
      <c r="A40" s="75"/>
      <c r="B40" s="26">
        <v>1800</v>
      </c>
      <c r="C40" s="45">
        <v>493</v>
      </c>
      <c r="D40" s="2"/>
      <c r="E40" s="34">
        <v>788</v>
      </c>
      <c r="F40" s="30"/>
      <c r="G40" s="36">
        <v>1078</v>
      </c>
      <c r="H40" s="30"/>
    </row>
    <row r="41" spans="1:13" ht="18.75" customHeight="1" thickBot="1">
      <c r="A41" s="75"/>
      <c r="B41" s="50">
        <v>2000</v>
      </c>
      <c r="C41" s="45">
        <v>547</v>
      </c>
      <c r="D41" s="2"/>
      <c r="E41" s="34">
        <v>876</v>
      </c>
      <c r="F41" s="30"/>
      <c r="G41" s="36">
        <v>1198</v>
      </c>
      <c r="H41" s="30"/>
    </row>
    <row r="42" spans="1:13" ht="18.75" customHeight="1">
      <c r="A42" s="75"/>
      <c r="B42" s="26">
        <v>2300</v>
      </c>
      <c r="C42" s="45">
        <v>602</v>
      </c>
      <c r="D42" s="2"/>
      <c r="E42" s="34">
        <v>962</v>
      </c>
      <c r="F42" s="30"/>
      <c r="G42" s="36">
        <v>1318</v>
      </c>
      <c r="H42" s="30"/>
      <c r="J42" s="48"/>
    </row>
    <row r="43" spans="1:13" ht="18.75" customHeight="1">
      <c r="A43" s="75"/>
      <c r="B43" s="50"/>
      <c r="C43" s="45"/>
      <c r="D43" s="2"/>
      <c r="E43" s="34"/>
      <c r="F43" s="30"/>
      <c r="G43" s="34"/>
      <c r="H43" s="30"/>
      <c r="J43" s="47"/>
      <c r="K43" s="47"/>
      <c r="L43" s="47"/>
      <c r="M43" s="47"/>
    </row>
    <row r="44" spans="1:13" ht="18.75" customHeight="1" thickBot="1">
      <c r="A44" s="76"/>
      <c r="B44" s="51"/>
      <c r="C44" s="46"/>
      <c r="D44" s="8"/>
      <c r="E44" s="35"/>
      <c r="F44" s="29"/>
      <c r="G44" s="35"/>
      <c r="H44" s="29"/>
      <c r="J44" s="49"/>
      <c r="L44" s="49"/>
      <c r="M44" s="49"/>
    </row>
    <row r="45" spans="1:13" ht="97.5" customHeight="1" thickBot="1">
      <c r="A45" s="4"/>
      <c r="C45" s="18" t="s">
        <v>36</v>
      </c>
      <c r="D45" s="3"/>
      <c r="E45" s="3"/>
      <c r="F45" s="3"/>
      <c r="G45" s="3"/>
      <c r="H45" s="3"/>
    </row>
    <row r="46" spans="1:13" ht="27" customHeight="1">
      <c r="A46" s="74" t="s">
        <v>37</v>
      </c>
      <c r="B46" s="79" t="s">
        <v>8</v>
      </c>
      <c r="C46" s="82"/>
      <c r="D46" s="83"/>
      <c r="E46" s="79" t="s">
        <v>9</v>
      </c>
      <c r="F46" s="80"/>
      <c r="G46" s="79" t="s">
        <v>10</v>
      </c>
      <c r="H46" s="80"/>
    </row>
    <row r="47" spans="1:13" ht="20.25" customHeight="1">
      <c r="A47" s="75"/>
      <c r="B47" s="62" t="s">
        <v>35</v>
      </c>
      <c r="C47" s="77" t="s">
        <v>28</v>
      </c>
      <c r="D47" s="78"/>
      <c r="E47" s="81" t="s">
        <v>28</v>
      </c>
      <c r="F47" s="78"/>
      <c r="G47" s="81" t="s">
        <v>28</v>
      </c>
      <c r="H47" s="78"/>
    </row>
    <row r="48" spans="1:13" ht="16.899999999999999" customHeight="1">
      <c r="A48" s="75"/>
      <c r="B48" s="25" t="s">
        <v>29</v>
      </c>
      <c r="C48" s="6" t="s">
        <v>30</v>
      </c>
      <c r="D48" s="1" t="s">
        <v>31</v>
      </c>
      <c r="E48" s="7" t="s">
        <v>30</v>
      </c>
      <c r="F48" s="1" t="s">
        <v>31</v>
      </c>
      <c r="G48" s="7" t="s">
        <v>30</v>
      </c>
      <c r="H48" s="1" t="s">
        <v>31</v>
      </c>
    </row>
    <row r="49" spans="1:13" ht="16.899999999999999" customHeight="1">
      <c r="A49" s="75"/>
      <c r="B49" s="26">
        <v>400</v>
      </c>
      <c r="C49" s="45">
        <v>137</v>
      </c>
      <c r="D49" s="2"/>
      <c r="E49" s="37">
        <v>218</v>
      </c>
      <c r="F49" s="2"/>
      <c r="G49" s="34">
        <v>299</v>
      </c>
      <c r="H49" s="30"/>
      <c r="I49" s="3"/>
      <c r="L49" s="3"/>
    </row>
    <row r="50" spans="1:13" ht="16.899999999999999" customHeight="1">
      <c r="A50" s="75"/>
      <c r="B50" s="27">
        <v>500</v>
      </c>
      <c r="C50" s="45">
        <v>177</v>
      </c>
      <c r="D50" s="2"/>
      <c r="E50" s="37">
        <v>282</v>
      </c>
      <c r="F50" s="2"/>
      <c r="G50" s="34">
        <v>386</v>
      </c>
      <c r="H50" s="30"/>
      <c r="I50" s="3"/>
      <c r="L50" s="3"/>
    </row>
    <row r="51" spans="1:13" ht="16.899999999999999" customHeight="1">
      <c r="A51" s="75"/>
      <c r="B51" s="26">
        <v>600</v>
      </c>
      <c r="C51" s="45">
        <v>203</v>
      </c>
      <c r="D51" s="2"/>
      <c r="E51" s="37">
        <v>325</v>
      </c>
      <c r="F51" s="2"/>
      <c r="G51" s="34">
        <v>445</v>
      </c>
      <c r="H51" s="30"/>
      <c r="I51" s="3"/>
      <c r="L51" s="3"/>
    </row>
    <row r="52" spans="1:13" ht="16.899999999999999" customHeight="1">
      <c r="A52" s="75"/>
      <c r="B52" s="27">
        <v>700</v>
      </c>
      <c r="C52" s="45">
        <v>243</v>
      </c>
      <c r="D52" s="2"/>
      <c r="E52" s="37">
        <v>389</v>
      </c>
      <c r="F52" s="2"/>
      <c r="G52" s="34">
        <v>532</v>
      </c>
      <c r="H52" s="30"/>
      <c r="I52" s="3"/>
      <c r="L52" s="3"/>
    </row>
    <row r="53" spans="1:13" ht="16.899999999999999" customHeight="1">
      <c r="A53" s="75"/>
      <c r="B53" s="26">
        <v>800</v>
      </c>
      <c r="C53" s="45">
        <v>270</v>
      </c>
      <c r="D53" s="2"/>
      <c r="E53" s="37">
        <v>432</v>
      </c>
      <c r="F53" s="2"/>
      <c r="G53" s="34">
        <v>590</v>
      </c>
      <c r="H53" s="30"/>
      <c r="I53" s="54"/>
      <c r="J53" s="47"/>
      <c r="K53" s="47"/>
      <c r="L53" s="55"/>
      <c r="M53" s="55"/>
    </row>
    <row r="54" spans="1:13" ht="16.899999999999999" customHeight="1">
      <c r="A54" s="75"/>
      <c r="B54" s="27">
        <v>900</v>
      </c>
      <c r="C54" s="45">
        <v>310</v>
      </c>
      <c r="D54" s="2"/>
      <c r="E54" s="37">
        <v>496</v>
      </c>
      <c r="F54" s="2"/>
      <c r="G54" s="34">
        <v>679</v>
      </c>
      <c r="H54" s="30"/>
      <c r="I54" s="56"/>
      <c r="J54" s="48"/>
    </row>
    <row r="55" spans="1:13" ht="16.899999999999999" customHeight="1">
      <c r="A55" s="75"/>
      <c r="B55" s="26">
        <v>1000</v>
      </c>
      <c r="C55" s="45">
        <v>336</v>
      </c>
      <c r="D55" s="39">
        <v>1.2470000000000001</v>
      </c>
      <c r="E55" s="37">
        <v>538</v>
      </c>
      <c r="F55" s="39">
        <v>1.2649999999999999</v>
      </c>
      <c r="G55" s="34">
        <v>737</v>
      </c>
      <c r="H55" s="40">
        <v>1.2989999999999999</v>
      </c>
      <c r="I55" s="55"/>
      <c r="J55" s="54"/>
      <c r="K55" s="54"/>
      <c r="L55" s="54"/>
      <c r="M55" s="60"/>
    </row>
    <row r="56" spans="1:13" ht="16.899999999999999" customHeight="1">
      <c r="A56" s="75"/>
      <c r="B56" s="27">
        <v>1100</v>
      </c>
      <c r="C56" s="45">
        <v>377</v>
      </c>
      <c r="D56" s="2"/>
      <c r="E56" s="37">
        <v>602</v>
      </c>
      <c r="F56" s="2"/>
      <c r="G56" s="34">
        <v>825</v>
      </c>
      <c r="H56" s="30"/>
      <c r="I56" s="55"/>
      <c r="J56" s="57"/>
      <c r="K56" s="57"/>
      <c r="L56" s="57"/>
      <c r="M56" s="57"/>
    </row>
    <row r="57" spans="1:13" ht="16.899999999999999" customHeight="1">
      <c r="A57" s="75"/>
      <c r="B57" s="26">
        <v>1200</v>
      </c>
      <c r="C57" s="45">
        <v>403</v>
      </c>
      <c r="D57" s="2"/>
      <c r="E57" s="37">
        <v>645</v>
      </c>
      <c r="F57" s="2"/>
      <c r="G57" s="34">
        <v>882</v>
      </c>
      <c r="H57" s="30"/>
      <c r="I57" s="3"/>
      <c r="L57" s="3"/>
    </row>
    <row r="58" spans="1:13" ht="16.899999999999999" customHeight="1">
      <c r="A58" s="75"/>
      <c r="B58" s="50">
        <v>1300</v>
      </c>
      <c r="C58" s="45">
        <v>436</v>
      </c>
      <c r="D58" s="2"/>
      <c r="E58" s="37">
        <v>698</v>
      </c>
      <c r="F58" s="2"/>
      <c r="G58" s="34">
        <v>956</v>
      </c>
      <c r="H58" s="30"/>
      <c r="I58" s="3"/>
      <c r="L58" s="3"/>
    </row>
    <row r="59" spans="1:13" ht="16.899999999999999" customHeight="1">
      <c r="A59" s="75"/>
      <c r="B59" s="26">
        <v>1400</v>
      </c>
      <c r="C59" s="45">
        <v>470</v>
      </c>
      <c r="D59" s="2"/>
      <c r="E59" s="37">
        <v>752</v>
      </c>
      <c r="F59" s="2"/>
      <c r="G59" s="34">
        <v>1029</v>
      </c>
      <c r="H59" s="30"/>
      <c r="I59" s="3"/>
      <c r="L59" s="3"/>
    </row>
    <row r="60" spans="1:13" ht="16.899999999999999" customHeight="1">
      <c r="A60" s="75"/>
      <c r="B60" s="50">
        <v>1600</v>
      </c>
      <c r="C60" s="45">
        <v>537</v>
      </c>
      <c r="D60" s="2"/>
      <c r="E60" s="37">
        <v>858</v>
      </c>
      <c r="F60" s="2"/>
      <c r="G60" s="34">
        <v>1175</v>
      </c>
      <c r="H60" s="30"/>
      <c r="I60" s="3"/>
      <c r="L60" s="3"/>
    </row>
    <row r="61" spans="1:13" ht="16.899999999999999" customHeight="1">
      <c r="A61" s="75"/>
      <c r="B61" s="26">
        <v>1800</v>
      </c>
      <c r="C61" s="45">
        <v>603</v>
      </c>
      <c r="D61" s="2"/>
      <c r="E61" s="37">
        <v>965</v>
      </c>
      <c r="F61" s="2"/>
      <c r="G61" s="34">
        <v>1321</v>
      </c>
      <c r="H61" s="30"/>
      <c r="I61" s="3"/>
      <c r="L61" s="3"/>
    </row>
    <row r="62" spans="1:13" ht="16.899999999999999" customHeight="1">
      <c r="A62" s="75"/>
      <c r="B62" s="50">
        <v>2000</v>
      </c>
      <c r="C62" s="45">
        <v>670</v>
      </c>
      <c r="D62" s="2"/>
      <c r="E62" s="37">
        <v>1071</v>
      </c>
      <c r="F62" s="2"/>
      <c r="G62" s="34">
        <v>1466</v>
      </c>
      <c r="H62" s="30"/>
      <c r="I62" s="3"/>
      <c r="L62" s="3"/>
    </row>
    <row r="63" spans="1:13" ht="16.899999999999999" customHeight="1">
      <c r="A63" s="75"/>
      <c r="B63" s="26">
        <v>2300</v>
      </c>
      <c r="C63" s="45">
        <v>736</v>
      </c>
      <c r="D63" s="2"/>
      <c r="E63" s="37">
        <v>1178</v>
      </c>
      <c r="F63" s="2"/>
      <c r="G63" s="34">
        <v>1612</v>
      </c>
      <c r="H63" s="30"/>
      <c r="I63" s="3"/>
      <c r="J63" s="48"/>
      <c r="L63" s="3"/>
    </row>
    <row r="64" spans="1:13" ht="16.899999999999999" customHeight="1">
      <c r="A64" s="75"/>
      <c r="B64" s="50"/>
      <c r="C64" s="45"/>
      <c r="D64" s="2"/>
      <c r="E64" s="37"/>
      <c r="F64" s="2"/>
      <c r="G64" s="34"/>
      <c r="H64" s="30"/>
      <c r="I64" s="3"/>
      <c r="J64" s="47"/>
      <c r="K64" s="47"/>
      <c r="L64" s="18"/>
      <c r="M64" s="47"/>
    </row>
    <row r="65" spans="1:14" ht="16.899999999999999" customHeight="1" thickBot="1">
      <c r="A65" s="76"/>
      <c r="B65" s="51"/>
      <c r="C65" s="46"/>
      <c r="D65" s="8"/>
      <c r="E65" s="38"/>
      <c r="F65" s="8"/>
      <c r="G65" s="35"/>
      <c r="H65" s="8"/>
      <c r="I65" s="3"/>
      <c r="J65" s="49"/>
      <c r="L65" s="49"/>
      <c r="M65" s="49"/>
    </row>
    <row r="66" spans="1:14" ht="108" customHeight="1" thickBot="1">
      <c r="A66" s="4"/>
      <c r="C66" s="18" t="s">
        <v>38</v>
      </c>
      <c r="D66" s="3"/>
      <c r="E66" s="3"/>
      <c r="F66" s="3"/>
      <c r="G66" s="3"/>
      <c r="H66" s="3"/>
    </row>
    <row r="67" spans="1:14" ht="26.25" customHeight="1">
      <c r="A67" s="74" t="s">
        <v>39</v>
      </c>
      <c r="B67" s="79" t="s">
        <v>8</v>
      </c>
      <c r="C67" s="82"/>
      <c r="D67" s="83"/>
      <c r="E67" s="79" t="s">
        <v>9</v>
      </c>
      <c r="F67" s="80"/>
      <c r="G67" s="79" t="s">
        <v>10</v>
      </c>
      <c r="H67" s="80"/>
    </row>
    <row r="68" spans="1:14" ht="18" customHeight="1">
      <c r="A68" s="75"/>
      <c r="B68" s="62" t="s">
        <v>35</v>
      </c>
      <c r="C68" s="77" t="s">
        <v>28</v>
      </c>
      <c r="D68" s="78"/>
      <c r="E68" s="81" t="s">
        <v>28</v>
      </c>
      <c r="F68" s="78"/>
      <c r="G68" s="81" t="s">
        <v>28</v>
      </c>
      <c r="H68" s="78"/>
    </row>
    <row r="69" spans="1:14" ht="16.899999999999999" customHeight="1">
      <c r="A69" s="75"/>
      <c r="B69" s="25" t="s">
        <v>29</v>
      </c>
      <c r="C69" s="6" t="s">
        <v>30</v>
      </c>
      <c r="D69" s="1" t="s">
        <v>31</v>
      </c>
      <c r="E69" s="7" t="s">
        <v>30</v>
      </c>
      <c r="F69" s="1" t="s">
        <v>31</v>
      </c>
      <c r="G69" s="7" t="s">
        <v>30</v>
      </c>
      <c r="H69" s="1" t="s">
        <v>31</v>
      </c>
      <c r="J69" s="84"/>
      <c r="K69" s="84"/>
      <c r="L69" s="84"/>
      <c r="M69" s="84"/>
      <c r="N69" s="84"/>
    </row>
    <row r="70" spans="1:14" ht="16.899999999999999" customHeight="1">
      <c r="A70" s="75"/>
      <c r="B70" s="26">
        <v>400</v>
      </c>
      <c r="C70" s="45">
        <v>162</v>
      </c>
      <c r="D70" s="2"/>
      <c r="E70" s="34">
        <v>259</v>
      </c>
      <c r="F70" s="2"/>
      <c r="G70" s="34">
        <v>355</v>
      </c>
      <c r="H70" s="30"/>
      <c r="I70" s="3"/>
      <c r="K70" s="84"/>
      <c r="L70" s="84"/>
      <c r="M70" s="84"/>
      <c r="N70" s="84"/>
    </row>
    <row r="71" spans="1:14" ht="16.899999999999999" customHeight="1">
      <c r="A71" s="75"/>
      <c r="B71" s="27">
        <v>500</v>
      </c>
      <c r="C71" s="45">
        <v>210</v>
      </c>
      <c r="D71" s="2"/>
      <c r="E71" s="34">
        <v>335</v>
      </c>
      <c r="F71" s="2"/>
      <c r="G71" s="34">
        <v>459</v>
      </c>
      <c r="H71" s="30"/>
      <c r="I71" s="3"/>
      <c r="J71" s="47"/>
      <c r="K71" s="47"/>
      <c r="L71" s="47"/>
      <c r="M71" s="47"/>
      <c r="N71" s="47"/>
    </row>
    <row r="72" spans="1:14" ht="16.899999999999999" customHeight="1">
      <c r="A72" s="75"/>
      <c r="B72" s="26">
        <v>600</v>
      </c>
      <c r="C72" s="45">
        <v>242</v>
      </c>
      <c r="D72" s="2"/>
      <c r="E72" s="34">
        <v>386</v>
      </c>
      <c r="F72" s="2"/>
      <c r="G72" s="34">
        <v>528</v>
      </c>
      <c r="H72" s="30"/>
      <c r="I72" s="3"/>
      <c r="J72" s="47"/>
      <c r="K72" s="3"/>
      <c r="L72" s="3"/>
      <c r="M72" s="3"/>
    </row>
    <row r="73" spans="1:14" ht="16.899999999999999" customHeight="1">
      <c r="A73" s="75"/>
      <c r="B73" s="27">
        <v>700</v>
      </c>
      <c r="C73" s="45">
        <v>290</v>
      </c>
      <c r="D73" s="2"/>
      <c r="E73" s="34">
        <v>462</v>
      </c>
      <c r="F73" s="2"/>
      <c r="G73" s="34">
        <v>634</v>
      </c>
      <c r="H73" s="30"/>
      <c r="I73" s="3"/>
      <c r="J73" s="47"/>
      <c r="K73" s="3"/>
      <c r="L73" s="3"/>
      <c r="M73" s="3"/>
    </row>
    <row r="74" spans="1:14" ht="16.899999999999999" customHeight="1">
      <c r="A74" s="75"/>
      <c r="B74" s="26">
        <v>800</v>
      </c>
      <c r="C74" s="45">
        <v>321</v>
      </c>
      <c r="D74" s="2"/>
      <c r="E74" s="34">
        <v>514</v>
      </c>
      <c r="F74" s="2"/>
      <c r="G74" s="34">
        <v>702</v>
      </c>
      <c r="H74" s="30"/>
      <c r="I74" s="54"/>
      <c r="J74" s="47"/>
      <c r="K74" s="3"/>
      <c r="L74" s="3"/>
      <c r="M74" s="3"/>
    </row>
    <row r="75" spans="1:14" ht="16.899999999999999" customHeight="1">
      <c r="A75" s="75"/>
      <c r="B75" s="27">
        <v>900</v>
      </c>
      <c r="C75" s="45">
        <v>368</v>
      </c>
      <c r="D75" s="2"/>
      <c r="E75" s="34">
        <v>590</v>
      </c>
      <c r="F75" s="2"/>
      <c r="G75" s="34">
        <v>806</v>
      </c>
      <c r="H75" s="30"/>
      <c r="I75" s="56"/>
      <c r="J75" s="47"/>
      <c r="K75" s="3"/>
      <c r="L75" s="3"/>
      <c r="M75" s="3"/>
    </row>
    <row r="76" spans="1:14" ht="16.899999999999999" customHeight="1">
      <c r="A76" s="75"/>
      <c r="B76" s="26">
        <v>1000</v>
      </c>
      <c r="C76" s="45">
        <v>400</v>
      </c>
      <c r="D76" s="39">
        <v>1.2470000000000001</v>
      </c>
      <c r="E76" s="34">
        <v>640</v>
      </c>
      <c r="F76" s="39">
        <v>1.2649999999999999</v>
      </c>
      <c r="G76" s="34">
        <v>876</v>
      </c>
      <c r="H76" s="40">
        <v>1.2989999999999999</v>
      </c>
      <c r="I76" s="55"/>
      <c r="J76" s="47"/>
      <c r="K76" s="3"/>
      <c r="L76" s="3"/>
      <c r="M76" s="3"/>
    </row>
    <row r="77" spans="1:14" ht="16.899999999999999" customHeight="1">
      <c r="A77" s="75"/>
      <c r="B77" s="27">
        <v>1100</v>
      </c>
      <c r="C77" s="45">
        <v>447</v>
      </c>
      <c r="D77" s="2"/>
      <c r="E77" s="34">
        <v>716</v>
      </c>
      <c r="F77" s="2"/>
      <c r="G77" s="34">
        <v>980</v>
      </c>
      <c r="H77" s="30"/>
      <c r="I77" s="55"/>
      <c r="J77" s="47"/>
      <c r="K77" s="3"/>
      <c r="L77" s="3"/>
      <c r="M77" s="3"/>
    </row>
    <row r="78" spans="1:14" ht="16.899999999999999" customHeight="1">
      <c r="A78" s="75"/>
      <c r="B78" s="26">
        <v>1200</v>
      </c>
      <c r="C78" s="45">
        <v>479</v>
      </c>
      <c r="D78" s="2"/>
      <c r="E78" s="34">
        <v>766</v>
      </c>
      <c r="F78" s="2"/>
      <c r="G78" s="34">
        <v>1049</v>
      </c>
      <c r="H78" s="30"/>
      <c r="I78" s="3"/>
      <c r="J78" s="47"/>
      <c r="K78" s="3"/>
      <c r="L78" s="3"/>
      <c r="M78" s="3"/>
    </row>
    <row r="79" spans="1:14" ht="16.899999999999999" customHeight="1">
      <c r="A79" s="75"/>
      <c r="B79" s="50">
        <v>1300</v>
      </c>
      <c r="C79" s="45">
        <v>519</v>
      </c>
      <c r="D79" s="2"/>
      <c r="E79" s="34">
        <v>830</v>
      </c>
      <c r="F79" s="2"/>
      <c r="G79" s="34">
        <v>1136</v>
      </c>
      <c r="H79" s="30"/>
      <c r="I79" s="3"/>
      <c r="J79" s="47"/>
      <c r="K79" s="3"/>
      <c r="L79" s="3"/>
      <c r="M79" s="3"/>
    </row>
    <row r="80" spans="1:14" ht="16.899999999999999" customHeight="1">
      <c r="A80" s="75"/>
      <c r="B80" s="26">
        <v>1400</v>
      </c>
      <c r="C80" s="45">
        <v>558</v>
      </c>
      <c r="D80" s="2"/>
      <c r="E80" s="34">
        <v>893</v>
      </c>
      <c r="F80" s="2"/>
      <c r="G80" s="34">
        <v>1222</v>
      </c>
      <c r="H80" s="30"/>
      <c r="I80" s="3"/>
      <c r="J80" s="47"/>
      <c r="K80" s="3"/>
      <c r="L80" s="3"/>
      <c r="M80" s="3"/>
    </row>
    <row r="81" spans="1:13" ht="16.899999999999999" customHeight="1">
      <c r="A81" s="75"/>
      <c r="B81" s="50">
        <v>1600</v>
      </c>
      <c r="C81" s="45">
        <v>638</v>
      </c>
      <c r="D81" s="2"/>
      <c r="E81" s="34">
        <v>1020</v>
      </c>
      <c r="F81" s="2"/>
      <c r="G81" s="34">
        <v>1396</v>
      </c>
      <c r="H81" s="30"/>
      <c r="I81" s="3"/>
      <c r="J81" s="47"/>
      <c r="K81" s="3"/>
      <c r="L81" s="3"/>
      <c r="M81" s="3"/>
    </row>
    <row r="82" spans="1:13" ht="16.899999999999999" customHeight="1">
      <c r="A82" s="75"/>
      <c r="B82" s="26">
        <v>1800</v>
      </c>
      <c r="C82" s="45">
        <v>717</v>
      </c>
      <c r="D82" s="2"/>
      <c r="E82" s="34">
        <v>1146</v>
      </c>
      <c r="F82" s="2"/>
      <c r="G82" s="34">
        <v>1570</v>
      </c>
      <c r="H82" s="30"/>
      <c r="I82" s="3"/>
      <c r="J82" s="47"/>
      <c r="K82" s="3"/>
      <c r="L82" s="3"/>
      <c r="M82" s="3"/>
    </row>
    <row r="83" spans="1:13" ht="16.899999999999999" customHeight="1">
      <c r="A83" s="75"/>
      <c r="B83" s="50">
        <v>2000</v>
      </c>
      <c r="C83" s="45">
        <v>796</v>
      </c>
      <c r="D83" s="2"/>
      <c r="E83" s="34">
        <v>1273</v>
      </c>
      <c r="F83" s="2"/>
      <c r="G83" s="34">
        <v>1742</v>
      </c>
      <c r="H83" s="30"/>
      <c r="I83" s="3"/>
      <c r="J83" s="47"/>
      <c r="K83" s="3"/>
      <c r="L83" s="3"/>
      <c r="M83" s="3"/>
    </row>
    <row r="84" spans="1:13" ht="16.899999999999999" customHeight="1">
      <c r="A84" s="75"/>
      <c r="B84" s="26">
        <v>2300</v>
      </c>
      <c r="C84" s="45">
        <v>874</v>
      </c>
      <c r="D84" s="2"/>
      <c r="E84" s="34">
        <v>1400</v>
      </c>
      <c r="F84" s="2"/>
      <c r="G84" s="34">
        <v>1916</v>
      </c>
      <c r="H84" s="30"/>
      <c r="I84" s="3"/>
      <c r="J84" s="47"/>
      <c r="K84" s="3"/>
      <c r="L84" s="3"/>
      <c r="M84" s="3"/>
    </row>
    <row r="85" spans="1:13" ht="16.899999999999999" customHeight="1">
      <c r="A85" s="75"/>
      <c r="B85" s="50"/>
      <c r="C85" s="45"/>
      <c r="D85" s="2"/>
      <c r="E85" s="34"/>
      <c r="F85" s="2"/>
      <c r="G85" s="34"/>
      <c r="H85" s="30"/>
      <c r="I85" s="3"/>
      <c r="J85" s="47"/>
      <c r="K85" s="3"/>
      <c r="L85" s="3"/>
      <c r="M85" s="3"/>
    </row>
    <row r="86" spans="1:13" ht="16.899999999999999" customHeight="1" thickBot="1">
      <c r="A86" s="76"/>
      <c r="B86" s="51"/>
      <c r="C86" s="46"/>
      <c r="D86" s="8"/>
      <c r="E86" s="35"/>
      <c r="F86" s="8"/>
      <c r="G86" s="35"/>
      <c r="H86" s="8"/>
      <c r="I86" s="3"/>
      <c r="J86" s="47"/>
      <c r="K86" s="3"/>
      <c r="L86" s="3"/>
      <c r="M86" s="3"/>
    </row>
    <row r="87" spans="1:13" ht="114" customHeight="1" thickBot="1">
      <c r="A87" s="4"/>
      <c r="C87" s="18" t="s">
        <v>40</v>
      </c>
      <c r="D87" s="3"/>
      <c r="E87" s="3"/>
      <c r="F87" s="3"/>
      <c r="G87" s="3"/>
      <c r="H87" s="3"/>
      <c r="J87" s="47"/>
    </row>
    <row r="88" spans="1:13" ht="27.75" customHeight="1">
      <c r="A88" s="74" t="s">
        <v>41</v>
      </c>
      <c r="B88" s="79" t="s">
        <v>8</v>
      </c>
      <c r="C88" s="82"/>
      <c r="D88" s="83"/>
      <c r="E88" s="79" t="s">
        <v>9</v>
      </c>
      <c r="F88" s="80"/>
      <c r="G88" s="79" t="s">
        <v>10</v>
      </c>
      <c r="H88" s="80"/>
      <c r="J88" s="47"/>
    </row>
    <row r="89" spans="1:13" ht="19.5" customHeight="1">
      <c r="A89" s="75"/>
      <c r="B89" s="62" t="s">
        <v>35</v>
      </c>
      <c r="C89" s="77" t="s">
        <v>28</v>
      </c>
      <c r="D89" s="78"/>
      <c r="E89" s="81" t="s">
        <v>28</v>
      </c>
      <c r="F89" s="78"/>
      <c r="G89" s="81" t="s">
        <v>28</v>
      </c>
      <c r="H89" s="78"/>
    </row>
    <row r="90" spans="1:13" ht="19.5" customHeight="1">
      <c r="A90" s="75"/>
      <c r="B90" s="25" t="s">
        <v>29</v>
      </c>
      <c r="C90" s="6" t="s">
        <v>30</v>
      </c>
      <c r="D90" s="1" t="s">
        <v>31</v>
      </c>
      <c r="E90" s="7" t="s">
        <v>30</v>
      </c>
      <c r="F90" s="1" t="s">
        <v>31</v>
      </c>
      <c r="G90" s="7" t="s">
        <v>30</v>
      </c>
      <c r="H90" s="1" t="s">
        <v>31</v>
      </c>
    </row>
    <row r="91" spans="1:13" ht="17.100000000000001" customHeight="1">
      <c r="A91" s="75"/>
      <c r="B91" s="26">
        <v>400</v>
      </c>
      <c r="C91" s="45">
        <v>189</v>
      </c>
      <c r="D91" s="2"/>
      <c r="E91" s="44">
        <v>302</v>
      </c>
      <c r="F91" s="24"/>
      <c r="G91" s="44">
        <v>414</v>
      </c>
      <c r="H91" s="24"/>
      <c r="I91" s="3"/>
    </row>
    <row r="92" spans="1:13" ht="17.100000000000001" customHeight="1">
      <c r="A92" s="75"/>
      <c r="B92" s="27">
        <v>500</v>
      </c>
      <c r="C92" s="45">
        <v>245</v>
      </c>
      <c r="D92" s="2"/>
      <c r="E92" s="44">
        <v>391</v>
      </c>
      <c r="F92" s="24"/>
      <c r="G92" s="44">
        <v>535</v>
      </c>
      <c r="H92" s="24"/>
      <c r="I92" s="3"/>
    </row>
    <row r="93" spans="1:13" ht="17.100000000000001" customHeight="1">
      <c r="A93" s="75"/>
      <c r="B93" s="26">
        <v>600</v>
      </c>
      <c r="C93" s="45">
        <v>282</v>
      </c>
      <c r="D93" s="2"/>
      <c r="E93" s="44">
        <v>450</v>
      </c>
      <c r="F93" s="24"/>
      <c r="G93" s="44">
        <v>617</v>
      </c>
      <c r="H93" s="24"/>
      <c r="I93" s="3"/>
    </row>
    <row r="94" spans="1:13" ht="17.100000000000001" customHeight="1">
      <c r="A94" s="75"/>
      <c r="B94" s="27">
        <v>700</v>
      </c>
      <c r="C94" s="45">
        <v>337</v>
      </c>
      <c r="D94" s="2"/>
      <c r="E94" s="44">
        <v>539</v>
      </c>
      <c r="F94" s="24"/>
      <c r="G94" s="44">
        <v>738</v>
      </c>
      <c r="H94" s="24"/>
      <c r="I94" s="3"/>
    </row>
    <row r="95" spans="1:13" ht="17.100000000000001" customHeight="1">
      <c r="A95" s="75"/>
      <c r="B95" s="26">
        <v>800</v>
      </c>
      <c r="C95" s="45">
        <v>374</v>
      </c>
      <c r="D95" s="2"/>
      <c r="E95" s="44">
        <v>598</v>
      </c>
      <c r="F95" s="24"/>
      <c r="G95" s="44">
        <v>819</v>
      </c>
      <c r="H95" s="24"/>
      <c r="I95" s="54"/>
      <c r="J95" s="47"/>
      <c r="K95" s="47"/>
      <c r="L95" s="55"/>
      <c r="M95" s="55"/>
    </row>
    <row r="96" spans="1:13" ht="17.100000000000001" customHeight="1">
      <c r="A96" s="75"/>
      <c r="B96" s="27">
        <v>900</v>
      </c>
      <c r="C96" s="45">
        <v>430</v>
      </c>
      <c r="D96" s="2"/>
      <c r="E96" s="44">
        <v>687</v>
      </c>
      <c r="F96" s="24"/>
      <c r="G96" s="44">
        <v>941</v>
      </c>
      <c r="H96" s="24"/>
      <c r="I96" s="56"/>
      <c r="J96" s="48"/>
    </row>
    <row r="97" spans="1:13" ht="17.100000000000001" customHeight="1">
      <c r="A97" s="75"/>
      <c r="B97" s="26">
        <v>1000</v>
      </c>
      <c r="C97" s="45">
        <v>466</v>
      </c>
      <c r="D97" s="39">
        <v>1.2470000000000001</v>
      </c>
      <c r="E97" s="44">
        <v>746</v>
      </c>
      <c r="F97" s="52">
        <v>1.2649999999999999</v>
      </c>
      <c r="G97" s="44">
        <v>1021</v>
      </c>
      <c r="H97" s="52">
        <v>1.2989999999999999</v>
      </c>
      <c r="I97" s="55"/>
      <c r="J97" s="54"/>
      <c r="K97" s="54"/>
      <c r="L97" s="54"/>
      <c r="M97" s="54"/>
    </row>
    <row r="98" spans="1:13" ht="17.100000000000001" customHeight="1">
      <c r="A98" s="75"/>
      <c r="B98" s="27">
        <v>1100</v>
      </c>
      <c r="C98" s="45">
        <v>522</v>
      </c>
      <c r="D98" s="2"/>
      <c r="E98" s="44">
        <v>834</v>
      </c>
      <c r="F98" s="24"/>
      <c r="G98" s="44">
        <v>1142</v>
      </c>
      <c r="H98" s="24"/>
      <c r="I98" s="55"/>
      <c r="J98" s="57"/>
      <c r="K98" s="57"/>
      <c r="L98" s="57"/>
      <c r="M98" s="57"/>
    </row>
    <row r="99" spans="1:13" ht="17.100000000000001" customHeight="1">
      <c r="A99" s="75"/>
      <c r="B99" s="26">
        <v>1200</v>
      </c>
      <c r="C99" s="45">
        <v>558</v>
      </c>
      <c r="D99" s="2"/>
      <c r="E99" s="44">
        <v>894</v>
      </c>
      <c r="F99" s="24"/>
      <c r="G99" s="44">
        <v>1223</v>
      </c>
      <c r="H99" s="24"/>
      <c r="I99" s="3"/>
    </row>
    <row r="100" spans="1:13" ht="17.100000000000001" customHeight="1">
      <c r="A100" s="75"/>
      <c r="B100" s="50">
        <v>1300</v>
      </c>
      <c r="C100" s="45">
        <v>605</v>
      </c>
      <c r="D100" s="2"/>
      <c r="E100" s="44">
        <v>967</v>
      </c>
      <c r="F100" s="24"/>
      <c r="G100" s="44">
        <v>1324</v>
      </c>
      <c r="H100" s="24"/>
      <c r="I100" s="3"/>
    </row>
    <row r="101" spans="1:13" ht="17.100000000000001" customHeight="1">
      <c r="A101" s="75"/>
      <c r="B101" s="26">
        <v>1400</v>
      </c>
      <c r="C101" s="45">
        <v>651</v>
      </c>
      <c r="D101" s="2"/>
      <c r="E101" s="44">
        <v>1042</v>
      </c>
      <c r="F101" s="24"/>
      <c r="G101" s="44">
        <v>1426</v>
      </c>
      <c r="H101" s="24"/>
      <c r="I101" s="3"/>
    </row>
    <row r="102" spans="1:13" ht="17.100000000000001" customHeight="1">
      <c r="A102" s="75"/>
      <c r="B102" s="50">
        <v>1600</v>
      </c>
      <c r="C102" s="45">
        <v>743</v>
      </c>
      <c r="D102" s="2"/>
      <c r="E102" s="44">
        <v>1190</v>
      </c>
      <c r="F102" s="24"/>
      <c r="G102" s="44">
        <v>1628</v>
      </c>
      <c r="H102" s="24"/>
      <c r="I102" s="3"/>
    </row>
    <row r="103" spans="1:13" ht="17.100000000000001" customHeight="1">
      <c r="A103" s="75"/>
      <c r="B103" s="26">
        <v>1800</v>
      </c>
      <c r="C103" s="45">
        <v>835</v>
      </c>
      <c r="D103" s="2"/>
      <c r="E103" s="44">
        <v>1337</v>
      </c>
      <c r="F103" s="24"/>
      <c r="G103" s="44">
        <v>1830</v>
      </c>
      <c r="H103" s="24"/>
      <c r="I103" s="3"/>
    </row>
    <row r="104" spans="1:13" ht="17.100000000000001" customHeight="1">
      <c r="A104" s="75"/>
      <c r="B104" s="50">
        <v>2000</v>
      </c>
      <c r="C104" s="45">
        <v>928</v>
      </c>
      <c r="D104" s="2"/>
      <c r="E104" s="44">
        <v>1485</v>
      </c>
      <c r="F104" s="24"/>
      <c r="G104" s="44">
        <v>2032</v>
      </c>
      <c r="H104" s="24"/>
      <c r="I104" s="3"/>
    </row>
    <row r="105" spans="1:13" ht="17.100000000000001" customHeight="1">
      <c r="A105" s="75"/>
      <c r="B105" s="26">
        <v>2300</v>
      </c>
      <c r="C105" s="45">
        <v>1020</v>
      </c>
      <c r="D105" s="2"/>
      <c r="E105" s="44">
        <v>1633</v>
      </c>
      <c r="F105" s="24"/>
      <c r="G105" s="44">
        <v>2234</v>
      </c>
      <c r="H105" s="24"/>
      <c r="I105" s="3"/>
    </row>
    <row r="106" spans="1:13" ht="17.100000000000001" customHeight="1">
      <c r="A106" s="75"/>
      <c r="B106" s="50"/>
      <c r="C106" s="45"/>
      <c r="D106" s="2"/>
      <c r="E106" s="34"/>
      <c r="F106" s="24"/>
      <c r="G106" s="34"/>
      <c r="H106" s="24"/>
      <c r="I106" s="3"/>
    </row>
    <row r="107" spans="1:13" ht="17.100000000000001" customHeight="1" thickBot="1">
      <c r="A107" s="76"/>
      <c r="B107" s="51"/>
      <c r="C107" s="46"/>
      <c r="D107" s="8"/>
      <c r="E107" s="35"/>
      <c r="F107" s="8"/>
      <c r="G107" s="35"/>
      <c r="H107" s="8"/>
      <c r="I107" s="3"/>
    </row>
    <row r="108" spans="1:13">
      <c r="C108"/>
    </row>
    <row r="109" spans="1:13">
      <c r="C109"/>
    </row>
    <row r="110" spans="1:13">
      <c r="C110"/>
    </row>
    <row r="111" spans="1:13">
      <c r="C111"/>
    </row>
    <row r="112" spans="1:13">
      <c r="C112"/>
    </row>
    <row r="113" spans="3:3">
      <c r="C113"/>
    </row>
    <row r="114" spans="3:3">
      <c r="C114"/>
    </row>
    <row r="115" spans="3:3">
      <c r="C115"/>
    </row>
    <row r="116" spans="3:3">
      <c r="C116"/>
    </row>
    <row r="117" spans="3:3">
      <c r="C117"/>
    </row>
    <row r="118" spans="3:3">
      <c r="C118"/>
    </row>
    <row r="119" spans="3:3">
      <c r="C119"/>
    </row>
    <row r="120" spans="3:3">
      <c r="C120"/>
    </row>
    <row r="121" spans="3:3">
      <c r="C121"/>
    </row>
    <row r="122" spans="3:3">
      <c r="C122"/>
    </row>
    <row r="123" spans="3:3">
      <c r="C123"/>
    </row>
    <row r="124" spans="3:3">
      <c r="C124"/>
    </row>
    <row r="125" spans="3:3">
      <c r="C125"/>
    </row>
    <row r="126" spans="3:3">
      <c r="C126"/>
    </row>
    <row r="127" spans="3:3">
      <c r="C127"/>
    </row>
    <row r="128" spans="3:3">
      <c r="C128"/>
    </row>
    <row r="129" spans="3:3">
      <c r="C129"/>
    </row>
    <row r="130" spans="3:3">
      <c r="C130"/>
    </row>
    <row r="131" spans="3:3">
      <c r="C131"/>
    </row>
    <row r="132" spans="3:3">
      <c r="C132"/>
    </row>
    <row r="133" spans="3:3">
      <c r="C133"/>
    </row>
    <row r="134" spans="3:3">
      <c r="C134"/>
    </row>
    <row r="135" spans="3:3">
      <c r="C135"/>
    </row>
    <row r="136" spans="3:3">
      <c r="C136"/>
    </row>
    <row r="137" spans="3:3">
      <c r="C137"/>
    </row>
    <row r="138" spans="3:3">
      <c r="C138"/>
    </row>
    <row r="139" spans="3:3">
      <c r="C139"/>
    </row>
    <row r="140" spans="3:3">
      <c r="C140"/>
    </row>
    <row r="141" spans="3:3">
      <c r="C141"/>
    </row>
    <row r="142" spans="3:3">
      <c r="C142"/>
    </row>
    <row r="143" spans="3:3">
      <c r="C143"/>
    </row>
    <row r="144" spans="3:3">
      <c r="C144"/>
    </row>
    <row r="145" spans="3:3">
      <c r="C145"/>
    </row>
    <row r="146" spans="3:3">
      <c r="C146"/>
    </row>
    <row r="147" spans="3:3">
      <c r="C147"/>
    </row>
    <row r="148" spans="3:3">
      <c r="C148"/>
    </row>
    <row r="149" spans="3:3">
      <c r="C149"/>
    </row>
    <row r="150" spans="3:3">
      <c r="C150"/>
    </row>
    <row r="151" spans="3:3">
      <c r="C151"/>
    </row>
    <row r="152" spans="3:3">
      <c r="C152"/>
    </row>
    <row r="153" spans="3:3">
      <c r="C153"/>
    </row>
    <row r="154" spans="3:3">
      <c r="C154"/>
    </row>
    <row r="155" spans="3:3">
      <c r="C155"/>
    </row>
    <row r="156" spans="3:3">
      <c r="C156"/>
    </row>
    <row r="157" spans="3:3">
      <c r="C157"/>
    </row>
    <row r="158" spans="3:3">
      <c r="C158"/>
    </row>
    <row r="159" spans="3:3">
      <c r="C159"/>
    </row>
    <row r="160" spans="3:3">
      <c r="C160"/>
    </row>
    <row r="161" spans="3:3">
      <c r="C161"/>
    </row>
    <row r="162" spans="3:3">
      <c r="C162"/>
    </row>
    <row r="163" spans="3:3">
      <c r="C163"/>
    </row>
    <row r="164" spans="3:3">
      <c r="C164"/>
    </row>
    <row r="165" spans="3:3">
      <c r="C165"/>
    </row>
    <row r="166" spans="3:3">
      <c r="C166"/>
    </row>
    <row r="167" spans="3:3">
      <c r="C167"/>
    </row>
    <row r="168" spans="3:3">
      <c r="C168"/>
    </row>
    <row r="169" spans="3:3">
      <c r="C169"/>
    </row>
    <row r="170" spans="3:3">
      <c r="C170"/>
    </row>
    <row r="171" spans="3:3">
      <c r="C171"/>
    </row>
    <row r="172" spans="3:3">
      <c r="C172"/>
    </row>
    <row r="173" spans="3:3">
      <c r="C173"/>
    </row>
    <row r="174" spans="3:3">
      <c r="C174"/>
    </row>
    <row r="175" spans="3:3">
      <c r="C175"/>
    </row>
    <row r="176" spans="3:3">
      <c r="C176"/>
    </row>
    <row r="177" spans="3:3">
      <c r="C177"/>
    </row>
  </sheetData>
  <mergeCells count="37">
    <mergeCell ref="J69:N69"/>
    <mergeCell ref="K70:N70"/>
    <mergeCell ref="A88:A107"/>
    <mergeCell ref="B88:D88"/>
    <mergeCell ref="E88:F88"/>
    <mergeCell ref="G88:H88"/>
    <mergeCell ref="A67:A86"/>
    <mergeCell ref="G4:H4"/>
    <mergeCell ref="G5:H5"/>
    <mergeCell ref="C89:D89"/>
    <mergeCell ref="E89:F89"/>
    <mergeCell ref="G89:H89"/>
    <mergeCell ref="B4:D4"/>
    <mergeCell ref="G68:H68"/>
    <mergeCell ref="E25:F25"/>
    <mergeCell ref="C26:D26"/>
    <mergeCell ref="E26:F26"/>
    <mergeCell ref="B67:D67"/>
    <mergeCell ref="E67:F67"/>
    <mergeCell ref="C68:D68"/>
    <mergeCell ref="E68:F68"/>
    <mergeCell ref="A4:A23"/>
    <mergeCell ref="C5:D5"/>
    <mergeCell ref="E4:F4"/>
    <mergeCell ref="E5:F5"/>
    <mergeCell ref="G67:H67"/>
    <mergeCell ref="G46:H46"/>
    <mergeCell ref="G47:H47"/>
    <mergeCell ref="G25:H25"/>
    <mergeCell ref="G26:H26"/>
    <mergeCell ref="A46:A65"/>
    <mergeCell ref="B46:D46"/>
    <mergeCell ref="E46:F46"/>
    <mergeCell ref="C47:D47"/>
    <mergeCell ref="E47:F47"/>
    <mergeCell ref="A25:A44"/>
    <mergeCell ref="B25:D25"/>
  </mergeCells>
  <phoneticPr fontId="2" type="noConversion"/>
  <pageMargins left="0.75" right="0.75" top="1" bottom="1" header="0.5" footer="0.5"/>
  <pageSetup paperSize="9" orientation="landscape" r:id="rId1"/>
  <headerFooter alignWithMargins="0">
    <oddHeader>&amp;L&amp;G&amp;REffekttabell Modul Compact Hygien (MCH)</oddHeader>
    <oddFooter>&amp;LSenast uppdaterad: 2012-10-04
För att upprätthålla en ständig produktutveckling förbehåller Epecon sig rätten att ändra tekniska specifikationer utan föregående meddelande. Epecon reserverar sig för eventuella feltryck.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9bb5ee-c436-4cca-8a86-776b114ef010" xsi:nil="true"/>
    <lcf76f155ced4ddcb4097134ff3c332f xmlns="801261f7-81fe-48f9-a8c6-a810bb01254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B1C6374129F86948A70A384333951763" ma:contentTypeVersion="16" ma:contentTypeDescription="Luo uusi asiakirja." ma:contentTypeScope="" ma:versionID="f29980ca24a1d3cf679cfb647a26a000">
  <xsd:schema xmlns:xsd="http://www.w3.org/2001/XMLSchema" xmlns:xs="http://www.w3.org/2001/XMLSchema" xmlns:p="http://schemas.microsoft.com/office/2006/metadata/properties" xmlns:ns2="801261f7-81fe-48f9-a8c6-a810bb01254b" xmlns:ns3="bd9bb5ee-c436-4cca-8a86-776b114ef010" targetNamespace="http://schemas.microsoft.com/office/2006/metadata/properties" ma:root="true" ma:fieldsID="87f6e235e940cf6e2aaf4f73ba9c6e1d" ns2:_="" ns3:_="">
    <xsd:import namespace="801261f7-81fe-48f9-a8c6-a810bb01254b"/>
    <xsd:import namespace="bd9bb5ee-c436-4cca-8a86-776b114ef0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261f7-81fe-48f9-a8c6-a810bb0125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a647f476-18a3-4cfa-823a-dec13a25d6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9bb5ee-c436-4cca-8a86-776b114ef01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a2eff9e-8902-43ff-8693-6df7ba505d1c}" ma:internalName="TaxCatchAll" ma:showField="CatchAllData" ma:web="bd9bb5ee-c436-4cca-8a86-776b114ef0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F69C7A-4CB3-429A-B7AF-FBAC30ABC2D5}"/>
</file>

<file path=customXml/itemProps2.xml><?xml version="1.0" encoding="utf-8"?>
<ds:datastoreItem xmlns:ds="http://schemas.openxmlformats.org/officeDocument/2006/customXml" ds:itemID="{E2268126-3E39-4955-B5A0-18D85B7E6B9E}"/>
</file>

<file path=customXml/itemProps3.xml><?xml version="1.0" encoding="utf-8"?>
<ds:datastoreItem xmlns:ds="http://schemas.openxmlformats.org/officeDocument/2006/customXml" ds:itemID="{822CA121-266E-4BD9-A00E-7F1BB37E56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Mattias</dc:creator>
  <cp:keywords/>
  <dc:description/>
  <cp:lastModifiedBy>Andrus Möll</cp:lastModifiedBy>
  <cp:revision/>
  <dcterms:created xsi:type="dcterms:W3CDTF">2012-06-12T06:29:52Z</dcterms:created>
  <dcterms:modified xsi:type="dcterms:W3CDTF">2023-01-30T13:09:19Z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0x010100B1C6374129F86948A70A384333951763</vt:lpwstr>
  </property>
</Properties>
</file>